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10" yWindow="-110" windowWidth="19420" windowHeight="11020" tabRatio="718" activeTab="6"/>
  </bookViews>
  <sheets>
    <sheet name="startovka" sheetId="1" r:id="rId1"/>
    <sheet name="PÚ" sheetId="2" r:id="rId2"/>
    <sheet name="PÚ CTIF" sheetId="3" r:id="rId3"/>
    <sheet name="4x60" sheetId="4" r:id="rId4"/>
    <sheet name="štafeta CTIF" sheetId="5" r:id="rId5"/>
    <sheet name="štafeta dvojic" sheetId="6" r:id="rId6"/>
    <sheet name="výsledky" sheetId="8" r:id="rId7"/>
    <sheet name="stručné výsledky" sheetId="9" r:id="rId8"/>
    <sheet name="výpočty" sheetId="7" r:id="rId9"/>
    <sheet name="Návod k použití" sheetId="10" r:id="rId10"/>
  </sheets>
  <definedNames>
    <definedName name="_xlnm.Print_Titles" localSheetId="7">'stručné výsledky'!$1:$3</definedName>
    <definedName name="_xlnm.Print_Area" localSheetId="1">PÚ!$A$1:$I$83</definedName>
    <definedName name="_xlnm.Print_Area" localSheetId="2">'PÚ CTIF'!$A$1:$R$23</definedName>
    <definedName name="_xlnm.Print_Area" localSheetId="7">'stručné výsledky'!$A$1:$H$83</definedName>
  </definedNames>
  <calcPr calcId="125725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" i="6"/>
  <c r="H2" i="2"/>
  <c r="B2" i="8"/>
  <c r="B2" i="4"/>
  <c r="A1" i="9"/>
  <c r="A1" i="8"/>
  <c r="B2" i="9"/>
  <c r="B48" i="3"/>
  <c r="B50"/>
  <c r="B52"/>
  <c r="B54"/>
  <c r="G54"/>
  <c r="Q54" s="1"/>
  <c r="G55"/>
  <c r="Q55" s="1"/>
  <c r="B56"/>
  <c r="B58"/>
  <c r="B60"/>
  <c r="B62"/>
  <c r="G63" s="1"/>
  <c r="Q63" s="1"/>
  <c r="B64"/>
  <c r="B66"/>
  <c r="B68"/>
  <c r="B70"/>
  <c r="G70"/>
  <c r="Q70" s="1"/>
  <c r="G71"/>
  <c r="Q71" s="1"/>
  <c r="B72"/>
  <c r="B74"/>
  <c r="B76"/>
  <c r="B78"/>
  <c r="G79" s="1"/>
  <c r="Q79" s="1"/>
  <c r="B80"/>
  <c r="B82"/>
  <c r="B44" i="2"/>
  <c r="H44" s="1"/>
  <c r="H45"/>
  <c r="B46"/>
  <c r="H46" s="1"/>
  <c r="B48"/>
  <c r="H48"/>
  <c r="H49"/>
  <c r="B50"/>
  <c r="B52"/>
  <c r="H52"/>
  <c r="B54"/>
  <c r="H54" s="1"/>
  <c r="B56"/>
  <c r="H56" s="1"/>
  <c r="B58"/>
  <c r="T58" i="7" s="1"/>
  <c r="U59" s="1"/>
  <c r="B60" i="2"/>
  <c r="T60" i="7" s="1"/>
  <c r="U60" s="1"/>
  <c r="H60" i="2"/>
  <c r="H61"/>
  <c r="B62"/>
  <c r="T62" i="7" s="1"/>
  <c r="U63" s="1"/>
  <c r="H62" i="2"/>
  <c r="B64"/>
  <c r="T64" i="7" s="1"/>
  <c r="U64" s="1"/>
  <c r="H65" i="2"/>
  <c r="B66"/>
  <c r="T66" i="7" s="1"/>
  <c r="U67" s="1"/>
  <c r="H66" i="2"/>
  <c r="H67"/>
  <c r="B68"/>
  <c r="H68" s="1"/>
  <c r="B70"/>
  <c r="I70" s="1"/>
  <c r="B72"/>
  <c r="H72" s="1"/>
  <c r="B74"/>
  <c r="T74" i="7" s="1"/>
  <c r="U75" s="1"/>
  <c r="H74" i="2"/>
  <c r="B76"/>
  <c r="T76" i="7" s="1"/>
  <c r="U76" s="1"/>
  <c r="B78" i="2"/>
  <c r="T78" i="7" s="1"/>
  <c r="U79" s="1"/>
  <c r="B80" i="2"/>
  <c r="H81" s="1"/>
  <c r="B82"/>
  <c r="T82" i="7" s="1"/>
  <c r="U83" s="1"/>
  <c r="H83" i="2"/>
  <c r="A48" i="1"/>
  <c r="A48" i="8" s="1"/>
  <c r="A50" i="1"/>
  <c r="A50" i="3" s="1"/>
  <c r="A52" i="1"/>
  <c r="A54"/>
  <c r="A54" i="2" s="1"/>
  <c r="A56" i="1"/>
  <c r="A56" i="8" s="1"/>
  <c r="A58" i="1"/>
  <c r="A58" i="2" s="1"/>
  <c r="A60" i="1"/>
  <c r="A62"/>
  <c r="A62" i="8" s="1"/>
  <c r="A64" i="1"/>
  <c r="A64" i="3" s="1"/>
  <c r="A66" i="1"/>
  <c r="A66" i="3" s="1"/>
  <c r="A68" i="1"/>
  <c r="A70"/>
  <c r="A70" i="2" s="1"/>
  <c r="A72" i="1"/>
  <c r="A72" i="6" s="1"/>
  <c r="A74" i="1"/>
  <c r="A74" i="3" s="1"/>
  <c r="A76" i="1"/>
  <c r="A78"/>
  <c r="A78" i="8" s="1"/>
  <c r="A80" i="1"/>
  <c r="A80" i="2" s="1"/>
  <c r="A82" i="1"/>
  <c r="A82" i="8" s="1"/>
  <c r="B8"/>
  <c r="B10"/>
  <c r="B12"/>
  <c r="B14"/>
  <c r="B16"/>
  <c r="B18"/>
  <c r="B20"/>
  <c r="H20" s="1"/>
  <c r="B22"/>
  <c r="M22" s="1"/>
  <c r="K22"/>
  <c r="N22"/>
  <c r="K23"/>
  <c r="N23"/>
  <c r="B24"/>
  <c r="M25" s="1"/>
  <c r="H24"/>
  <c r="N24"/>
  <c r="B26"/>
  <c r="H26" s="1"/>
  <c r="B28"/>
  <c r="M29" s="1"/>
  <c r="H28"/>
  <c r="N28"/>
  <c r="N29"/>
  <c r="B30"/>
  <c r="F30" s="1"/>
  <c r="C30"/>
  <c r="E30"/>
  <c r="G30"/>
  <c r="H30"/>
  <c r="I30"/>
  <c r="J30"/>
  <c r="K30"/>
  <c r="M30"/>
  <c r="O30"/>
  <c r="P30"/>
  <c r="Q30"/>
  <c r="C31"/>
  <c r="E31"/>
  <c r="H31"/>
  <c r="K31"/>
  <c r="M31"/>
  <c r="N31"/>
  <c r="B32"/>
  <c r="N32" s="1"/>
  <c r="J33"/>
  <c r="B34"/>
  <c r="E34"/>
  <c r="F34"/>
  <c r="G34"/>
  <c r="H34"/>
  <c r="I34"/>
  <c r="J34"/>
  <c r="K34"/>
  <c r="M34"/>
  <c r="N34"/>
  <c r="O34"/>
  <c r="B36"/>
  <c r="L36" s="1"/>
  <c r="B38"/>
  <c r="C38" s="1"/>
  <c r="D38"/>
  <c r="F38"/>
  <c r="H38"/>
  <c r="J38"/>
  <c r="L38"/>
  <c r="N38"/>
  <c r="P38"/>
  <c r="C39"/>
  <c r="F39"/>
  <c r="J39"/>
  <c r="M39"/>
  <c r="B40"/>
  <c r="H40" s="1"/>
  <c r="F40"/>
  <c r="N40"/>
  <c r="C41"/>
  <c r="J41"/>
  <c r="B42"/>
  <c r="I42" s="1"/>
  <c r="J42"/>
  <c r="C43"/>
  <c r="B44"/>
  <c r="G44" s="1"/>
  <c r="B46"/>
  <c r="F46" s="1"/>
  <c r="H46"/>
  <c r="O46"/>
  <c r="H47"/>
  <c r="B48"/>
  <c r="F48"/>
  <c r="C49"/>
  <c r="B50"/>
  <c r="E50" s="1"/>
  <c r="D50"/>
  <c r="G50"/>
  <c r="I50"/>
  <c r="K50"/>
  <c r="N50"/>
  <c r="P50"/>
  <c r="C51"/>
  <c r="F51"/>
  <c r="K51"/>
  <c r="N51"/>
  <c r="B52"/>
  <c r="D52" s="1"/>
  <c r="J52"/>
  <c r="F53"/>
  <c r="B54"/>
  <c r="I54" s="1"/>
  <c r="J54"/>
  <c r="E55"/>
  <c r="B56"/>
  <c r="F56" s="1"/>
  <c r="B58"/>
  <c r="B60"/>
  <c r="E60" s="1"/>
  <c r="I60"/>
  <c r="O60"/>
  <c r="F61"/>
  <c r="B62"/>
  <c r="B64"/>
  <c r="M64"/>
  <c r="B66"/>
  <c r="C66" s="1"/>
  <c r="J66"/>
  <c r="K66"/>
  <c r="H67"/>
  <c r="B68"/>
  <c r="B70"/>
  <c r="C70" s="1"/>
  <c r="B72"/>
  <c r="D72" s="1"/>
  <c r="F72"/>
  <c r="M72"/>
  <c r="M73"/>
  <c r="B74"/>
  <c r="D74" s="1"/>
  <c r="F75"/>
  <c r="B76"/>
  <c r="N76" s="1"/>
  <c r="B78"/>
  <c r="H78" s="1"/>
  <c r="D78"/>
  <c r="J78"/>
  <c r="L78"/>
  <c r="C79"/>
  <c r="F79"/>
  <c r="H79"/>
  <c r="B80"/>
  <c r="E80" s="1"/>
  <c r="D80"/>
  <c r="K80"/>
  <c r="C81"/>
  <c r="M81"/>
  <c r="B82"/>
  <c r="F82" s="1"/>
  <c r="J82"/>
  <c r="C83"/>
  <c r="B6"/>
  <c r="B4"/>
  <c r="T54" i="7"/>
  <c r="U55" s="1"/>
  <c r="B6"/>
  <c r="B8"/>
  <c r="B10"/>
  <c r="B12"/>
  <c r="B14"/>
  <c r="B16"/>
  <c r="S16" s="1"/>
  <c r="B18"/>
  <c r="S18" s="1"/>
  <c r="B20"/>
  <c r="S20" s="1"/>
  <c r="B22"/>
  <c r="N22" s="1"/>
  <c r="B24"/>
  <c r="N24" s="1"/>
  <c r="B26"/>
  <c r="N26" s="1"/>
  <c r="B28"/>
  <c r="S28" s="1"/>
  <c r="B30"/>
  <c r="S30" s="1"/>
  <c r="B32"/>
  <c r="S32" s="1"/>
  <c r="B34"/>
  <c r="S34" s="1"/>
  <c r="B36"/>
  <c r="S36" s="1"/>
  <c r="B38"/>
  <c r="S38" s="1"/>
  <c r="B40"/>
  <c r="D40" s="1"/>
  <c r="B42"/>
  <c r="D42" s="1"/>
  <c r="B44"/>
  <c r="S44" s="1"/>
  <c r="B46"/>
  <c r="S46" s="1"/>
  <c r="B48"/>
  <c r="E49" s="1"/>
  <c r="B50"/>
  <c r="J51" s="1"/>
  <c r="B52"/>
  <c r="S52" s="1"/>
  <c r="B54"/>
  <c r="E55" s="1"/>
  <c r="B56"/>
  <c r="E56" s="1"/>
  <c r="B58"/>
  <c r="S58" s="1"/>
  <c r="B60"/>
  <c r="E60" s="1"/>
  <c r="B62"/>
  <c r="S62" s="1"/>
  <c r="B64"/>
  <c r="L64" s="1"/>
  <c r="B66"/>
  <c r="O66" s="1"/>
  <c r="B68"/>
  <c r="Q68" s="1"/>
  <c r="R68" s="1"/>
  <c r="B70"/>
  <c r="S70" s="1"/>
  <c r="B72"/>
  <c r="K72" s="1"/>
  <c r="B74"/>
  <c r="G74" s="1"/>
  <c r="B76"/>
  <c r="S76" s="1"/>
  <c r="B78"/>
  <c r="N78" s="1"/>
  <c r="B80"/>
  <c r="S80" s="1"/>
  <c r="B82"/>
  <c r="L82" s="1"/>
  <c r="B4"/>
  <c r="A2"/>
  <c r="A3"/>
  <c r="A1"/>
  <c r="B82" i="6"/>
  <c r="G83" s="1"/>
  <c r="B80"/>
  <c r="U80" s="1"/>
  <c r="B78"/>
  <c r="G79" s="1"/>
  <c r="B76"/>
  <c r="G77" s="1"/>
  <c r="A76"/>
  <c r="B74"/>
  <c r="G75" s="1"/>
  <c r="A74"/>
  <c r="B72"/>
  <c r="U72" s="1"/>
  <c r="B70"/>
  <c r="G71" s="1"/>
  <c r="B68"/>
  <c r="G69" s="1"/>
  <c r="A68"/>
  <c r="B66"/>
  <c r="AP66" i="7" s="1"/>
  <c r="AQ67" s="1"/>
  <c r="B64" i="6"/>
  <c r="U64" s="1"/>
  <c r="B62"/>
  <c r="G63" s="1"/>
  <c r="B60"/>
  <c r="G61" s="1"/>
  <c r="A60"/>
  <c r="B58"/>
  <c r="G59" s="1"/>
  <c r="B56"/>
  <c r="AP56" i="7" s="1"/>
  <c r="AQ56" s="1"/>
  <c r="B54" i="6"/>
  <c r="G55" s="1"/>
  <c r="B52"/>
  <c r="G53" s="1"/>
  <c r="A52"/>
  <c r="B50"/>
  <c r="G51" s="1"/>
  <c r="B48"/>
  <c r="U48" s="1"/>
  <c r="B46"/>
  <c r="G47" s="1"/>
  <c r="B44"/>
  <c r="G45" s="1"/>
  <c r="B42"/>
  <c r="G43" s="1"/>
  <c r="B40"/>
  <c r="U40" s="1"/>
  <c r="B38"/>
  <c r="G39" s="1"/>
  <c r="B36"/>
  <c r="G37" s="1"/>
  <c r="B34"/>
  <c r="G35" s="1"/>
  <c r="B32"/>
  <c r="U32" s="1"/>
  <c r="B30"/>
  <c r="G31" s="1"/>
  <c r="B28"/>
  <c r="G29" s="1"/>
  <c r="B26"/>
  <c r="AP26" i="7" s="1"/>
  <c r="AR26" s="1"/>
  <c r="B24" i="6"/>
  <c r="U24" s="1"/>
  <c r="B22"/>
  <c r="G23" s="1"/>
  <c r="B20"/>
  <c r="G21" s="1"/>
  <c r="B18"/>
  <c r="AP18" i="7" s="1"/>
  <c r="B16" i="6"/>
  <c r="G17" s="1"/>
  <c r="B14"/>
  <c r="AP14" i="7" s="1"/>
  <c r="B12" i="6"/>
  <c r="G13" s="1"/>
  <c r="B10"/>
  <c r="AP10" i="7" s="1"/>
  <c r="AR10" s="1"/>
  <c r="B8" i="6"/>
  <c r="G9" s="1"/>
  <c r="B6"/>
  <c r="G6" s="1"/>
  <c r="B4"/>
  <c r="G4" s="1"/>
  <c r="T4" s="1"/>
  <c r="A2"/>
  <c r="A56" l="1"/>
  <c r="J45" i="8"/>
  <c r="Q44"/>
  <c r="L44"/>
  <c r="H44"/>
  <c r="I76" i="2"/>
  <c r="I68"/>
  <c r="I60"/>
  <c r="U82" i="6"/>
  <c r="U74"/>
  <c r="U66"/>
  <c r="U58"/>
  <c r="U50"/>
  <c r="U42"/>
  <c r="U34"/>
  <c r="U26"/>
  <c r="S82" i="7"/>
  <c r="S74"/>
  <c r="S66"/>
  <c r="S50"/>
  <c r="S42"/>
  <c r="S26"/>
  <c r="G80" i="6"/>
  <c r="G76"/>
  <c r="G72"/>
  <c r="T72" s="1"/>
  <c r="G68"/>
  <c r="T68" s="1"/>
  <c r="G64"/>
  <c r="G60"/>
  <c r="G56"/>
  <c r="T56" s="1"/>
  <c r="G52"/>
  <c r="G48"/>
  <c r="G44"/>
  <c r="G40"/>
  <c r="T40" s="1"/>
  <c r="G36"/>
  <c r="T36" s="1"/>
  <c r="G32"/>
  <c r="G28"/>
  <c r="G24"/>
  <c r="T24" s="1"/>
  <c r="G20"/>
  <c r="T20" s="1"/>
  <c r="G16"/>
  <c r="G12"/>
  <c r="G8"/>
  <c r="T8" s="1"/>
  <c r="P56" i="8"/>
  <c r="K82"/>
  <c r="N81"/>
  <c r="E81"/>
  <c r="L80"/>
  <c r="H80"/>
  <c r="E77"/>
  <c r="K70"/>
  <c r="J61"/>
  <c r="P60"/>
  <c r="J60"/>
  <c r="C60"/>
  <c r="H57"/>
  <c r="E56"/>
  <c r="L54"/>
  <c r="M51"/>
  <c r="E51"/>
  <c r="O50"/>
  <c r="J50"/>
  <c r="F50"/>
  <c r="K47"/>
  <c r="P46"/>
  <c r="J46"/>
  <c r="C46"/>
  <c r="K45"/>
  <c r="C45"/>
  <c r="N44"/>
  <c r="I44"/>
  <c r="C44"/>
  <c r="H43"/>
  <c r="M42"/>
  <c r="E42"/>
  <c r="E41"/>
  <c r="J40"/>
  <c r="N39"/>
  <c r="H39"/>
  <c r="Q38"/>
  <c r="M38"/>
  <c r="I38"/>
  <c r="E38"/>
  <c r="C37"/>
  <c r="H23"/>
  <c r="H22"/>
  <c r="H82" i="2"/>
  <c r="H78"/>
  <c r="H75"/>
  <c r="H71"/>
  <c r="H64"/>
  <c r="H58"/>
  <c r="I78"/>
  <c r="I62"/>
  <c r="I54"/>
  <c r="U76" i="6"/>
  <c r="U68"/>
  <c r="U60"/>
  <c r="U52"/>
  <c r="U44"/>
  <c r="U36"/>
  <c r="U28"/>
  <c r="U20"/>
  <c r="S68" i="7"/>
  <c r="S60"/>
  <c r="G81" i="6"/>
  <c r="G73"/>
  <c r="T73" s="1"/>
  <c r="G65"/>
  <c r="G57"/>
  <c r="G49"/>
  <c r="G41"/>
  <c r="T41" s="1"/>
  <c r="G33"/>
  <c r="G25"/>
  <c r="F81" i="8"/>
  <c r="O80"/>
  <c r="I80"/>
  <c r="J77"/>
  <c r="M70"/>
  <c r="M61"/>
  <c r="C61"/>
  <c r="K60"/>
  <c r="F60"/>
  <c r="J57"/>
  <c r="H56"/>
  <c r="M47"/>
  <c r="C47"/>
  <c r="K46"/>
  <c r="E46"/>
  <c r="M45"/>
  <c r="E45"/>
  <c r="O44"/>
  <c r="J44"/>
  <c r="D44"/>
  <c r="K43"/>
  <c r="O42"/>
  <c r="G42"/>
  <c r="H59" i="2"/>
  <c r="H55"/>
  <c r="G78" i="3"/>
  <c r="Q78" s="1"/>
  <c r="G62"/>
  <c r="Q62" s="1"/>
  <c r="I80" i="2"/>
  <c r="I72"/>
  <c r="I64"/>
  <c r="I56"/>
  <c r="U78" i="6"/>
  <c r="U70"/>
  <c r="U62"/>
  <c r="U54"/>
  <c r="U46"/>
  <c r="U38"/>
  <c r="U30"/>
  <c r="U22"/>
  <c r="S78" i="7"/>
  <c r="S54"/>
  <c r="S22"/>
  <c r="G82" i="6"/>
  <c r="G78"/>
  <c r="G74"/>
  <c r="T74" s="1"/>
  <c r="G70"/>
  <c r="T70" s="1"/>
  <c r="G66"/>
  <c r="G62"/>
  <c r="G58"/>
  <c r="G54"/>
  <c r="T54" s="1"/>
  <c r="G50"/>
  <c r="G46"/>
  <c r="G42"/>
  <c r="T42" s="1"/>
  <c r="G38"/>
  <c r="T38" s="1"/>
  <c r="G34"/>
  <c r="G30"/>
  <c r="G26"/>
  <c r="T26" s="1"/>
  <c r="G22"/>
  <c r="T22" s="1"/>
  <c r="G18"/>
  <c r="G14"/>
  <c r="G10"/>
  <c r="T10" s="1"/>
  <c r="AQ10" i="7" s="1"/>
  <c r="M10" s="1"/>
  <c r="M10" i="8" s="1"/>
  <c r="T12" i="6"/>
  <c r="F71" i="8"/>
  <c r="T17" i="6"/>
  <c r="E83" i="8"/>
  <c r="C82"/>
  <c r="K81"/>
  <c r="P80"/>
  <c r="J80"/>
  <c r="C80"/>
  <c r="H75"/>
  <c r="Q70"/>
  <c r="N61"/>
  <c r="E61"/>
  <c r="L60"/>
  <c r="G60"/>
  <c r="K56"/>
  <c r="F55"/>
  <c r="J51"/>
  <c r="Q50"/>
  <c r="L50"/>
  <c r="H50"/>
  <c r="C50"/>
  <c r="E47"/>
  <c r="M46"/>
  <c r="G46"/>
  <c r="N45"/>
  <c r="F45"/>
  <c r="P44"/>
  <c r="K44"/>
  <c r="F44"/>
  <c r="N43"/>
  <c r="Q42"/>
  <c r="M41"/>
  <c r="P40"/>
  <c r="C40"/>
  <c r="K39"/>
  <c r="E39"/>
  <c r="O38"/>
  <c r="K38"/>
  <c r="G38"/>
  <c r="M23"/>
  <c r="H76" i="2"/>
  <c r="I82"/>
  <c r="I74"/>
  <c r="I66"/>
  <c r="I58"/>
  <c r="U56" i="6"/>
  <c r="S72" i="7"/>
  <c r="S64"/>
  <c r="S56"/>
  <c r="S48"/>
  <c r="S40"/>
  <c r="S24"/>
  <c r="G67" i="6"/>
  <c r="G27"/>
  <c r="T27" s="1"/>
  <c r="G19"/>
  <c r="G15"/>
  <c r="T15" s="1"/>
  <c r="AQ15" i="7" s="1"/>
  <c r="M15" s="1"/>
  <c r="M15" i="8" s="1"/>
  <c r="G11" i="6"/>
  <c r="T11" s="1"/>
  <c r="AQ11" i="7" s="1"/>
  <c r="M11" s="1"/>
  <c r="M11" i="8" s="1"/>
  <c r="G7" i="6"/>
  <c r="T7" s="1"/>
  <c r="T82"/>
  <c r="T59"/>
  <c r="T50"/>
  <c r="G48" i="3"/>
  <c r="Q48" s="1"/>
  <c r="R48"/>
  <c r="Y48" i="7"/>
  <c r="AA49" s="1"/>
  <c r="G50" i="3"/>
  <c r="Q50" s="1"/>
  <c r="R50"/>
  <c r="G53"/>
  <c r="Q53" s="1"/>
  <c r="R52"/>
  <c r="Y52" i="7"/>
  <c r="AA53" s="1"/>
  <c r="R54" i="3"/>
  <c r="Y54" i="7"/>
  <c r="Z54" s="1"/>
  <c r="G56" i="3"/>
  <c r="Q56" s="1"/>
  <c r="R56"/>
  <c r="Y56" i="7"/>
  <c r="Z56" s="1"/>
  <c r="G58" i="3"/>
  <c r="Q58" s="1"/>
  <c r="R58"/>
  <c r="G61"/>
  <c r="Q61" s="1"/>
  <c r="R60"/>
  <c r="Y60" i="7"/>
  <c r="AB60" s="1"/>
  <c r="R62" i="3"/>
  <c r="Y62" i="7"/>
  <c r="AB62" s="1"/>
  <c r="G64" i="3"/>
  <c r="Q64" s="1"/>
  <c r="R64"/>
  <c r="Y64" i="7"/>
  <c r="Z65" s="1"/>
  <c r="G66" i="3"/>
  <c r="Q66" s="1"/>
  <c r="R66"/>
  <c r="G69"/>
  <c r="Q69" s="1"/>
  <c r="R68"/>
  <c r="Y68" i="7"/>
  <c r="Z68" s="1"/>
  <c r="R70" i="3"/>
  <c r="Y70" i="7"/>
  <c r="Z70" s="1"/>
  <c r="G72" i="3"/>
  <c r="Q72" s="1"/>
  <c r="R72"/>
  <c r="Y72" i="7"/>
  <c r="Z72" s="1"/>
  <c r="G74" i="3"/>
  <c r="Q74" s="1"/>
  <c r="R74"/>
  <c r="Y74" i="7"/>
  <c r="G77" i="3"/>
  <c r="Q77" s="1"/>
  <c r="R76"/>
  <c r="Y76" i="7"/>
  <c r="AB76" s="1"/>
  <c r="R78" i="3"/>
  <c r="Y78" i="7"/>
  <c r="AB78" s="1"/>
  <c r="G80" i="3"/>
  <c r="Q80" s="1"/>
  <c r="R80"/>
  <c r="Y80" i="7"/>
  <c r="Z81" s="1"/>
  <c r="G82" i="3"/>
  <c r="Q82" s="1"/>
  <c r="R82"/>
  <c r="I44" i="2"/>
  <c r="T44" i="7"/>
  <c r="U44" s="1"/>
  <c r="I46" i="2"/>
  <c r="T46" i="7"/>
  <c r="U47" s="1"/>
  <c r="T48"/>
  <c r="V48" s="1"/>
  <c r="I48" i="2"/>
  <c r="H50"/>
  <c r="T50" i="7"/>
  <c r="I50" i="2"/>
  <c r="H53"/>
  <c r="T52" i="7"/>
  <c r="U52" s="1"/>
  <c r="I52" i="2"/>
  <c r="H69"/>
  <c r="T68" i="7"/>
  <c r="U68" s="1"/>
  <c r="H70" i="2"/>
  <c r="T70" i="7"/>
  <c r="H80" i="2"/>
  <c r="T80" i="7"/>
  <c r="A52" i="3"/>
  <c r="A52" i="7"/>
  <c r="A60" i="2"/>
  <c r="A60" i="7"/>
  <c r="A68" i="3"/>
  <c r="A68" i="7"/>
  <c r="A72" i="8"/>
  <c r="A72" i="7"/>
  <c r="A76" i="3"/>
  <c r="A76" i="7"/>
  <c r="D34" i="8"/>
  <c r="C34"/>
  <c r="P34"/>
  <c r="Q34"/>
  <c r="C35"/>
  <c r="E35"/>
  <c r="H35"/>
  <c r="J35"/>
  <c r="K35"/>
  <c r="M35"/>
  <c r="N35"/>
  <c r="D58"/>
  <c r="I58"/>
  <c r="O58"/>
  <c r="C59"/>
  <c r="K59"/>
  <c r="H21" i="7"/>
  <c r="N20"/>
  <c r="H29"/>
  <c r="M28"/>
  <c r="D30"/>
  <c r="E30"/>
  <c r="N30"/>
  <c r="N31"/>
  <c r="D32"/>
  <c r="M32"/>
  <c r="H32"/>
  <c r="E32"/>
  <c r="K32"/>
  <c r="C32"/>
  <c r="N33"/>
  <c r="M33"/>
  <c r="J33"/>
  <c r="P32"/>
  <c r="N32"/>
  <c r="D34"/>
  <c r="C34"/>
  <c r="Q34"/>
  <c r="R34" s="1"/>
  <c r="C35"/>
  <c r="J34"/>
  <c r="G34"/>
  <c r="O34"/>
  <c r="M34"/>
  <c r="L34"/>
  <c r="M35"/>
  <c r="H35"/>
  <c r="K35"/>
  <c r="D36"/>
  <c r="L36"/>
  <c r="K37"/>
  <c r="K36"/>
  <c r="J37"/>
  <c r="D38"/>
  <c r="H38"/>
  <c r="J38"/>
  <c r="K38"/>
  <c r="M38"/>
  <c r="P38"/>
  <c r="H39"/>
  <c r="J39"/>
  <c r="M39"/>
  <c r="Q38"/>
  <c r="R38" s="1"/>
  <c r="D44"/>
  <c r="G44"/>
  <c r="M44"/>
  <c r="C45"/>
  <c r="J44"/>
  <c r="H44"/>
  <c r="M45"/>
  <c r="H45"/>
  <c r="P44"/>
  <c r="O44"/>
  <c r="Q44"/>
  <c r="R44" s="1"/>
  <c r="D46"/>
  <c r="E46"/>
  <c r="N47"/>
  <c r="N46"/>
  <c r="E53"/>
  <c r="L52"/>
  <c r="E62"/>
  <c r="M63"/>
  <c r="E70"/>
  <c r="K71"/>
  <c r="I76"/>
  <c r="G76"/>
  <c r="J80"/>
  <c r="M81"/>
  <c r="AP80"/>
  <c r="AR81" s="1"/>
  <c r="T81" i="6"/>
  <c r="AP78" i="7"/>
  <c r="T78" i="6"/>
  <c r="AP76" i="7"/>
  <c r="AT76" s="1"/>
  <c r="T76" i="6"/>
  <c r="T69"/>
  <c r="T64"/>
  <c r="AP64" i="7"/>
  <c r="AP62"/>
  <c r="T63" i="6"/>
  <c r="AP60" i="7"/>
  <c r="AT60" s="1"/>
  <c r="T61" i="6"/>
  <c r="T60"/>
  <c r="AP54" i="7"/>
  <c r="AQ54" s="1"/>
  <c r="T55" i="6"/>
  <c r="AP52" i="7"/>
  <c r="T52" i="6"/>
  <c r="T53"/>
  <c r="AP48" i="7"/>
  <c r="T49" i="6"/>
  <c r="AP46" i="7"/>
  <c r="AR47" s="1"/>
  <c r="T46" i="6"/>
  <c r="T47"/>
  <c r="AP44" i="7"/>
  <c r="T44" i="6"/>
  <c r="T45"/>
  <c r="AP42" i="7"/>
  <c r="T43" i="6"/>
  <c r="AP40" i="7"/>
  <c r="T39" i="6"/>
  <c r="AP38" i="7"/>
  <c r="AP36"/>
  <c r="T37" i="6"/>
  <c r="T34"/>
  <c r="AP34" i="7"/>
  <c r="T35" i="6"/>
  <c r="AP32" i="7"/>
  <c r="T32" i="6"/>
  <c r="T33"/>
  <c r="AP30" i="7"/>
  <c r="T30" i="6"/>
  <c r="T31"/>
  <c r="AP28" i="7"/>
  <c r="AR28" s="1"/>
  <c r="T28" i="6"/>
  <c r="T29"/>
  <c r="AP24" i="7"/>
  <c r="AQ24" s="1"/>
  <c r="T25" i="6"/>
  <c r="AP22" i="7"/>
  <c r="AQ22" s="1"/>
  <c r="T21" i="6"/>
  <c r="A74" i="9"/>
  <c r="B74" s="1"/>
  <c r="A58"/>
  <c r="B58" s="1"/>
  <c r="A76"/>
  <c r="B76" s="1"/>
  <c r="A60"/>
  <c r="B60" s="1"/>
  <c r="A78"/>
  <c r="B78" s="1"/>
  <c r="A62"/>
  <c r="B62" s="1"/>
  <c r="A72"/>
  <c r="B72" s="1"/>
  <c r="A56"/>
  <c r="B56" s="1"/>
  <c r="A70"/>
  <c r="B70" s="1"/>
  <c r="A54"/>
  <c r="B54" s="1"/>
  <c r="A80" i="7"/>
  <c r="A68" i="9"/>
  <c r="B68" s="1"/>
  <c r="A52"/>
  <c r="B52" s="1"/>
  <c r="A82"/>
  <c r="B82" s="1"/>
  <c r="A66"/>
  <c r="B66" s="1"/>
  <c r="A50"/>
  <c r="B50" s="1"/>
  <c r="A80"/>
  <c r="B80" s="1"/>
  <c r="A64"/>
  <c r="B64" s="1"/>
  <c r="A48"/>
  <c r="B48" s="1"/>
  <c r="C43" i="7"/>
  <c r="J79"/>
  <c r="H69"/>
  <c r="O46"/>
  <c r="G46"/>
  <c r="E43"/>
  <c r="I42"/>
  <c r="H41"/>
  <c r="J40"/>
  <c r="O30"/>
  <c r="G30"/>
  <c r="H24"/>
  <c r="Q40"/>
  <c r="R40" s="1"/>
  <c r="W82"/>
  <c r="W66"/>
  <c r="H68"/>
  <c r="H42"/>
  <c r="W64"/>
  <c r="C41"/>
  <c r="C33"/>
  <c r="E77"/>
  <c r="N64"/>
  <c r="M47"/>
  <c r="M46"/>
  <c r="N45"/>
  <c r="N44"/>
  <c r="E44"/>
  <c r="O42"/>
  <c r="G42"/>
  <c r="P40"/>
  <c r="H40"/>
  <c r="E39"/>
  <c r="I38"/>
  <c r="H37"/>
  <c r="J36"/>
  <c r="J35"/>
  <c r="K34"/>
  <c r="K33"/>
  <c r="L32"/>
  <c r="M31"/>
  <c r="M30"/>
  <c r="N28"/>
  <c r="M20"/>
  <c r="Q36"/>
  <c r="R36" s="1"/>
  <c r="W78"/>
  <c r="W62"/>
  <c r="W46"/>
  <c r="E42"/>
  <c r="H20"/>
  <c r="W76"/>
  <c r="W60"/>
  <c r="W44"/>
  <c r="I40"/>
  <c r="C57"/>
  <c r="C40"/>
  <c r="F41" s="1"/>
  <c r="L46"/>
  <c r="N42"/>
  <c r="G40"/>
  <c r="I36"/>
  <c r="L30"/>
  <c r="C47"/>
  <c r="C39"/>
  <c r="C31"/>
  <c r="N73"/>
  <c r="L62"/>
  <c r="J47"/>
  <c r="K46"/>
  <c r="K45"/>
  <c r="L44"/>
  <c r="M43"/>
  <c r="M42"/>
  <c r="N41"/>
  <c r="N40"/>
  <c r="E40"/>
  <c r="O38"/>
  <c r="G38"/>
  <c r="P36"/>
  <c r="H36"/>
  <c r="E35"/>
  <c r="I34"/>
  <c r="H33"/>
  <c r="J32"/>
  <c r="J31"/>
  <c r="K30"/>
  <c r="H28"/>
  <c r="Q56"/>
  <c r="R56" s="1"/>
  <c r="Q32"/>
  <c r="R32" s="1"/>
  <c r="W74"/>
  <c r="W58"/>
  <c r="C42"/>
  <c r="F42" s="1"/>
  <c r="I78"/>
  <c r="P42"/>
  <c r="E41"/>
  <c r="K47"/>
  <c r="N43"/>
  <c r="O40"/>
  <c r="E37"/>
  <c r="K31"/>
  <c r="C46"/>
  <c r="F46" s="1"/>
  <c r="C38"/>
  <c r="F38" s="1"/>
  <c r="C30"/>
  <c r="F30" s="1"/>
  <c r="M72"/>
  <c r="P60"/>
  <c r="H47"/>
  <c r="J46"/>
  <c r="J45"/>
  <c r="K44"/>
  <c r="K43"/>
  <c r="L42"/>
  <c r="M41"/>
  <c r="M40"/>
  <c r="N39"/>
  <c r="N38"/>
  <c r="E38"/>
  <c r="O36"/>
  <c r="G36"/>
  <c r="P34"/>
  <c r="H34"/>
  <c r="E33"/>
  <c r="I32"/>
  <c r="H31"/>
  <c r="J30"/>
  <c r="M26"/>
  <c r="Q46"/>
  <c r="R46" s="1"/>
  <c r="Q30"/>
  <c r="R30" s="1"/>
  <c r="W70"/>
  <c r="W54"/>
  <c r="C37"/>
  <c r="M57"/>
  <c r="E47"/>
  <c r="I46"/>
  <c r="J43"/>
  <c r="K42"/>
  <c r="K41"/>
  <c r="L40"/>
  <c r="N37"/>
  <c r="N36"/>
  <c r="E36"/>
  <c r="E31"/>
  <c r="I30"/>
  <c r="H26"/>
  <c r="C44"/>
  <c r="F44" s="1"/>
  <c r="C36"/>
  <c r="F37" s="1"/>
  <c r="K80"/>
  <c r="J70"/>
  <c r="I54"/>
  <c r="P46"/>
  <c r="H46"/>
  <c r="E45"/>
  <c r="I44"/>
  <c r="H43"/>
  <c r="J42"/>
  <c r="J41"/>
  <c r="K40"/>
  <c r="K39"/>
  <c r="L38"/>
  <c r="M37"/>
  <c r="M36"/>
  <c r="N35"/>
  <c r="N34"/>
  <c r="E34"/>
  <c r="O32"/>
  <c r="G32"/>
  <c r="P30"/>
  <c r="H30"/>
  <c r="M24"/>
  <c r="Q42"/>
  <c r="R42" s="1"/>
  <c r="W68"/>
  <c r="W52"/>
  <c r="A52" i="8"/>
  <c r="A68"/>
  <c r="A68" i="2"/>
  <c r="A74" i="7"/>
  <c r="A74" i="8"/>
  <c r="A58"/>
  <c r="A58" i="7"/>
  <c r="A58" i="6"/>
  <c r="A54" i="7"/>
  <c r="A60" i="8"/>
  <c r="A76"/>
  <c r="A54" i="6"/>
  <c r="AP12" i="7"/>
  <c r="T9" i="6"/>
  <c r="A48"/>
  <c r="T6"/>
  <c r="AP6" i="7"/>
  <c r="A80" i="8"/>
  <c r="A48" i="3"/>
  <c r="A48" i="7"/>
  <c r="A64" i="8"/>
  <c r="A78" i="2"/>
  <c r="A74"/>
  <c r="A64"/>
  <c r="A48"/>
  <c r="A80" i="3"/>
  <c r="A60"/>
  <c r="A52" i="2"/>
  <c r="A54" i="3"/>
  <c r="A80" i="6"/>
  <c r="T19"/>
  <c r="A58" i="3"/>
  <c r="T16" i="6"/>
  <c r="A64" i="7"/>
  <c r="N10"/>
  <c r="N10" i="8" s="1"/>
  <c r="A76" i="2"/>
  <c r="A56"/>
  <c r="T13" i="6"/>
  <c r="A64"/>
  <c r="G5"/>
  <c r="T5" s="1"/>
  <c r="A78" i="3"/>
  <c r="M22" i="7"/>
  <c r="A66" i="8"/>
  <c r="M21"/>
  <c r="A82" i="2"/>
  <c r="A82" i="3"/>
  <c r="A70" i="6"/>
  <c r="A70" i="7"/>
  <c r="AP4"/>
  <c r="AP8"/>
  <c r="K28"/>
  <c r="K26"/>
  <c r="K24"/>
  <c r="K22"/>
  <c r="K20"/>
  <c r="A70" i="8"/>
  <c r="A54"/>
  <c r="A72" i="2"/>
  <c r="AP20" i="7"/>
  <c r="AQ21" s="1"/>
  <c r="AS20" s="1"/>
  <c r="AT20" s="1"/>
  <c r="O20" s="1"/>
  <c r="O20" i="8" s="1"/>
  <c r="N29" i="7"/>
  <c r="N27"/>
  <c r="N25"/>
  <c r="N23"/>
  <c r="N21"/>
  <c r="A50" i="8"/>
  <c r="N27"/>
  <c r="A70" i="3"/>
  <c r="A82" i="6"/>
  <c r="T18"/>
  <c r="AQ18" i="7" s="1"/>
  <c r="A50"/>
  <c r="M29"/>
  <c r="M27"/>
  <c r="M25"/>
  <c r="M23"/>
  <c r="M21"/>
  <c r="K27" i="8"/>
  <c r="A56" i="3"/>
  <c r="AP16" i="7"/>
  <c r="K29"/>
  <c r="K27"/>
  <c r="K25"/>
  <c r="K23"/>
  <c r="K21"/>
  <c r="H27" i="8"/>
  <c r="A66" i="2"/>
  <c r="A62"/>
  <c r="A72" i="3"/>
  <c r="H22" i="7"/>
  <c r="A50" i="2"/>
  <c r="T23" i="6"/>
  <c r="T14"/>
  <c r="AQ14" i="7" s="1"/>
  <c r="A66" i="6"/>
  <c r="A66" i="7"/>
  <c r="A50" i="6"/>
  <c r="A82" i="7"/>
  <c r="A56"/>
  <c r="H27"/>
  <c r="H25"/>
  <c r="H23"/>
  <c r="M26" i="8"/>
  <c r="A62" i="3"/>
  <c r="G76"/>
  <c r="Q76" s="1"/>
  <c r="G68"/>
  <c r="Q68" s="1"/>
  <c r="G60"/>
  <c r="Q60" s="1"/>
  <c r="G52"/>
  <c r="Q52" s="1"/>
  <c r="Y58" i="7"/>
  <c r="G81" i="3"/>
  <c r="Q81" s="1"/>
  <c r="G73"/>
  <c r="Q73" s="1"/>
  <c r="G65"/>
  <c r="Q65" s="1"/>
  <c r="G57"/>
  <c r="Q57" s="1"/>
  <c r="G49"/>
  <c r="Q49" s="1"/>
  <c r="Y82" i="7"/>
  <c r="G83" i="3"/>
  <c r="Q83" s="1"/>
  <c r="G75"/>
  <c r="Q75" s="1"/>
  <c r="G67"/>
  <c r="Q67" s="1"/>
  <c r="G59"/>
  <c r="Q59" s="1"/>
  <c r="G51"/>
  <c r="Q51" s="1"/>
  <c r="Y66" i="7"/>
  <c r="Y50"/>
  <c r="T72"/>
  <c r="T56"/>
  <c r="U57" s="1"/>
  <c r="H77" i="2"/>
  <c r="H51"/>
  <c r="H73"/>
  <c r="H57"/>
  <c r="H79"/>
  <c r="H63"/>
  <c r="H47"/>
  <c r="AR53" i="7"/>
  <c r="AQ53"/>
  <c r="AS52"/>
  <c r="AT52"/>
  <c r="AQ79"/>
  <c r="AS78"/>
  <c r="AQ63"/>
  <c r="AS62"/>
  <c r="AR49"/>
  <c r="AR48"/>
  <c r="C75"/>
  <c r="P66"/>
  <c r="AP72"/>
  <c r="C82"/>
  <c r="C74"/>
  <c r="C66"/>
  <c r="C55"/>
  <c r="N83"/>
  <c r="J81"/>
  <c r="G78"/>
  <c r="P76"/>
  <c r="E76"/>
  <c r="M74"/>
  <c r="M73"/>
  <c r="H71"/>
  <c r="I70"/>
  <c r="E69"/>
  <c r="N65"/>
  <c r="K63"/>
  <c r="J62"/>
  <c r="O60"/>
  <c r="K57"/>
  <c r="H54"/>
  <c r="K52"/>
  <c r="N50"/>
  <c r="Q52"/>
  <c r="R52" s="1"/>
  <c r="E64" i="8"/>
  <c r="D64"/>
  <c r="J65"/>
  <c r="F64"/>
  <c r="K65"/>
  <c r="G64"/>
  <c r="N65"/>
  <c r="L64"/>
  <c r="Q64"/>
  <c r="D82" i="7"/>
  <c r="J82"/>
  <c r="E82"/>
  <c r="M82"/>
  <c r="K83"/>
  <c r="D66"/>
  <c r="J66"/>
  <c r="E66"/>
  <c r="M66"/>
  <c r="K67"/>
  <c r="D58"/>
  <c r="Q58"/>
  <c r="R58" s="1"/>
  <c r="L58"/>
  <c r="J59"/>
  <c r="E58"/>
  <c r="M58"/>
  <c r="K59"/>
  <c r="N58"/>
  <c r="M59"/>
  <c r="I58"/>
  <c r="E59"/>
  <c r="C59"/>
  <c r="AP74"/>
  <c r="C83"/>
  <c r="C67"/>
  <c r="O74"/>
  <c r="H59"/>
  <c r="C62" i="8"/>
  <c r="E62"/>
  <c r="P62"/>
  <c r="F62"/>
  <c r="C63"/>
  <c r="G62"/>
  <c r="H63"/>
  <c r="J62"/>
  <c r="J63"/>
  <c r="N62"/>
  <c r="T80" i="6"/>
  <c r="T71"/>
  <c r="T62"/>
  <c r="T57"/>
  <c r="T48"/>
  <c r="D80" i="7"/>
  <c r="Q80"/>
  <c r="R80" s="1"/>
  <c r="E80"/>
  <c r="M80"/>
  <c r="K81"/>
  <c r="H80"/>
  <c r="P80"/>
  <c r="D72"/>
  <c r="I72"/>
  <c r="E73"/>
  <c r="L72"/>
  <c r="J73"/>
  <c r="D64"/>
  <c r="Q64"/>
  <c r="R64" s="1"/>
  <c r="E64"/>
  <c r="M64"/>
  <c r="K65"/>
  <c r="C64"/>
  <c r="H64"/>
  <c r="P64"/>
  <c r="D56"/>
  <c r="G56"/>
  <c r="O56"/>
  <c r="N57"/>
  <c r="H56"/>
  <c r="P56"/>
  <c r="I56"/>
  <c r="E57"/>
  <c r="C56"/>
  <c r="L56"/>
  <c r="J57"/>
  <c r="D48"/>
  <c r="K48"/>
  <c r="H49"/>
  <c r="L48"/>
  <c r="J49"/>
  <c r="Q48"/>
  <c r="R48" s="1"/>
  <c r="E48"/>
  <c r="M48"/>
  <c r="K49"/>
  <c r="C48"/>
  <c r="H48"/>
  <c r="P48"/>
  <c r="AP70"/>
  <c r="C81"/>
  <c r="C73"/>
  <c r="C65"/>
  <c r="C54"/>
  <c r="M83"/>
  <c r="K82"/>
  <c r="H81"/>
  <c r="I80"/>
  <c r="E79"/>
  <c r="O76"/>
  <c r="N75"/>
  <c r="L74"/>
  <c r="K73"/>
  <c r="J72"/>
  <c r="H70"/>
  <c r="P68"/>
  <c r="E68"/>
  <c r="N66"/>
  <c r="M65"/>
  <c r="K64"/>
  <c r="J63"/>
  <c r="I62"/>
  <c r="M60"/>
  <c r="P58"/>
  <c r="H57"/>
  <c r="M55"/>
  <c r="I52"/>
  <c r="L50"/>
  <c r="O48"/>
  <c r="Q50"/>
  <c r="R50" s="1"/>
  <c r="H68" i="8"/>
  <c r="K69"/>
  <c r="E66"/>
  <c r="T58" i="6"/>
  <c r="A62"/>
  <c r="A78"/>
  <c r="T75"/>
  <c r="T66"/>
  <c r="AP82" i="7"/>
  <c r="AP50"/>
  <c r="C80"/>
  <c r="C72"/>
  <c r="C63"/>
  <c r="C53"/>
  <c r="J83"/>
  <c r="I82"/>
  <c r="G80"/>
  <c r="O78"/>
  <c r="E78"/>
  <c r="M76"/>
  <c r="K75"/>
  <c r="K74"/>
  <c r="H73"/>
  <c r="H72"/>
  <c r="E71"/>
  <c r="N68"/>
  <c r="N67"/>
  <c r="L66"/>
  <c r="J65"/>
  <c r="J64"/>
  <c r="G62"/>
  <c r="L60"/>
  <c r="O58"/>
  <c r="K55"/>
  <c r="E54"/>
  <c r="H52"/>
  <c r="K50"/>
  <c r="N48"/>
  <c r="C72" i="8"/>
  <c r="H72"/>
  <c r="C73"/>
  <c r="I72"/>
  <c r="E73"/>
  <c r="J72"/>
  <c r="F73"/>
  <c r="K72"/>
  <c r="H73"/>
  <c r="E72"/>
  <c r="P72"/>
  <c r="N73"/>
  <c r="M63"/>
  <c r="H52"/>
  <c r="L52"/>
  <c r="M52"/>
  <c r="P52"/>
  <c r="C53"/>
  <c r="E52"/>
  <c r="AP58" i="7"/>
  <c r="C79"/>
  <c r="C71"/>
  <c r="C62"/>
  <c r="C52"/>
  <c r="H83"/>
  <c r="H82"/>
  <c r="E81"/>
  <c r="N77"/>
  <c r="L76"/>
  <c r="J75"/>
  <c r="J74"/>
  <c r="G72"/>
  <c r="P70"/>
  <c r="M68"/>
  <c r="M67"/>
  <c r="K66"/>
  <c r="H65"/>
  <c r="I64"/>
  <c r="E63"/>
  <c r="H60"/>
  <c r="K58"/>
  <c r="N56"/>
  <c r="J53"/>
  <c r="N51"/>
  <c r="G50"/>
  <c r="J48"/>
  <c r="Q82"/>
  <c r="R82" s="1"/>
  <c r="F66" i="8"/>
  <c r="N66"/>
  <c r="J67"/>
  <c r="G66"/>
  <c r="O66"/>
  <c r="K67"/>
  <c r="H66"/>
  <c r="P66"/>
  <c r="M67"/>
  <c r="I66"/>
  <c r="Q66"/>
  <c r="N67"/>
  <c r="D66"/>
  <c r="L66"/>
  <c r="F67"/>
  <c r="K63"/>
  <c r="T67" i="6"/>
  <c r="T79"/>
  <c r="T65"/>
  <c r="D78" i="7"/>
  <c r="Q78"/>
  <c r="R78" s="1"/>
  <c r="H78"/>
  <c r="P78"/>
  <c r="K78"/>
  <c r="H79"/>
  <c r="D70"/>
  <c r="L70"/>
  <c r="J71"/>
  <c r="Q70"/>
  <c r="R70" s="1"/>
  <c r="G70"/>
  <c r="O70"/>
  <c r="N71"/>
  <c r="D62"/>
  <c r="Q62"/>
  <c r="R62" s="1"/>
  <c r="H62"/>
  <c r="P62"/>
  <c r="K62"/>
  <c r="H63"/>
  <c r="D54"/>
  <c r="J54"/>
  <c r="K54"/>
  <c r="H55"/>
  <c r="L54"/>
  <c r="J55"/>
  <c r="Q54"/>
  <c r="R54" s="1"/>
  <c r="G54"/>
  <c r="O54"/>
  <c r="N55"/>
  <c r="T83" i="6"/>
  <c r="T51"/>
  <c r="A78" i="7"/>
  <c r="A62"/>
  <c r="C78"/>
  <c r="C70"/>
  <c r="C61"/>
  <c r="C50"/>
  <c r="E83"/>
  <c r="G82"/>
  <c r="O80"/>
  <c r="N79"/>
  <c r="M78"/>
  <c r="K77"/>
  <c r="J76"/>
  <c r="H75"/>
  <c r="H74"/>
  <c r="P72"/>
  <c r="N70"/>
  <c r="M69"/>
  <c r="L68"/>
  <c r="J67"/>
  <c r="I66"/>
  <c r="G64"/>
  <c r="O62"/>
  <c r="N61"/>
  <c r="G60"/>
  <c r="J58"/>
  <c r="M56"/>
  <c r="P54"/>
  <c r="H53"/>
  <c r="M51"/>
  <c r="I48"/>
  <c r="Q72"/>
  <c r="R72" s="1"/>
  <c r="J73" i="8"/>
  <c r="E67"/>
  <c r="O62"/>
  <c r="E54"/>
  <c r="C54"/>
  <c r="N54"/>
  <c r="N55"/>
  <c r="D54"/>
  <c r="O54"/>
  <c r="F54"/>
  <c r="Q54"/>
  <c r="G54"/>
  <c r="C55"/>
  <c r="K54"/>
  <c r="J55"/>
  <c r="D48"/>
  <c r="J49"/>
  <c r="K49"/>
  <c r="G48"/>
  <c r="AP68" i="7"/>
  <c r="C77"/>
  <c r="C69"/>
  <c r="C60"/>
  <c r="C49"/>
  <c r="P82"/>
  <c r="N80"/>
  <c r="M79"/>
  <c r="L78"/>
  <c r="J77"/>
  <c r="O72"/>
  <c r="E72"/>
  <c r="M70"/>
  <c r="K69"/>
  <c r="K68"/>
  <c r="H67"/>
  <c r="H66"/>
  <c r="E65"/>
  <c r="N62"/>
  <c r="K61"/>
  <c r="H58"/>
  <c r="K56"/>
  <c r="N54"/>
  <c r="N49"/>
  <c r="G48"/>
  <c r="E76" i="8"/>
  <c r="D76"/>
  <c r="F76"/>
  <c r="K76"/>
  <c r="M76"/>
  <c r="H77"/>
  <c r="Q72"/>
  <c r="C67"/>
  <c r="C65"/>
  <c r="M62"/>
  <c r="D74" i="7"/>
  <c r="Q74"/>
  <c r="R74" s="1"/>
  <c r="N74"/>
  <c r="M75"/>
  <c r="I74"/>
  <c r="E75"/>
  <c r="D50"/>
  <c r="H50"/>
  <c r="P50"/>
  <c r="I50"/>
  <c r="E51"/>
  <c r="J50"/>
  <c r="E50"/>
  <c r="M50"/>
  <c r="K51"/>
  <c r="C51"/>
  <c r="N82"/>
  <c r="O50"/>
  <c r="D76"/>
  <c r="Q76"/>
  <c r="R76" s="1"/>
  <c r="K76"/>
  <c r="H77"/>
  <c r="N76"/>
  <c r="M77"/>
  <c r="D68"/>
  <c r="G68"/>
  <c r="O68"/>
  <c r="N69"/>
  <c r="J68"/>
  <c r="D60"/>
  <c r="Q60"/>
  <c r="R60" s="1"/>
  <c r="I60"/>
  <c r="E61"/>
  <c r="J60"/>
  <c r="K60"/>
  <c r="H61"/>
  <c r="N60"/>
  <c r="M61"/>
  <c r="D52"/>
  <c r="E52"/>
  <c r="M52"/>
  <c r="K53"/>
  <c r="N52"/>
  <c r="M53"/>
  <c r="G52"/>
  <c r="O52"/>
  <c r="N53"/>
  <c r="J52"/>
  <c r="T77" i="6"/>
  <c r="C76" i="7"/>
  <c r="C68"/>
  <c r="C58"/>
  <c r="O82"/>
  <c r="N81"/>
  <c r="L80"/>
  <c r="K79"/>
  <c r="J78"/>
  <c r="H76"/>
  <c r="P74"/>
  <c r="E74"/>
  <c r="N72"/>
  <c r="M71"/>
  <c r="K70"/>
  <c r="J69"/>
  <c r="I68"/>
  <c r="E67"/>
  <c r="G66"/>
  <c r="O64"/>
  <c r="N63"/>
  <c r="M62"/>
  <c r="J61"/>
  <c r="N59"/>
  <c r="G58"/>
  <c r="J56"/>
  <c r="M54"/>
  <c r="P52"/>
  <c r="H51"/>
  <c r="M49"/>
  <c r="Q66"/>
  <c r="R66" s="1"/>
  <c r="N72" i="8"/>
  <c r="M66"/>
  <c r="N64"/>
  <c r="K62"/>
  <c r="K55"/>
  <c r="H53"/>
  <c r="Q80"/>
  <c r="G80"/>
  <c r="M78"/>
  <c r="O70"/>
  <c r="Q60"/>
  <c r="H60"/>
  <c r="H59"/>
  <c r="M57"/>
  <c r="J56"/>
  <c r="H51"/>
  <c r="M50"/>
  <c r="E78"/>
  <c r="L74"/>
  <c r="G70"/>
  <c r="K61"/>
  <c r="N60"/>
  <c r="D60"/>
  <c r="J58"/>
  <c r="C57"/>
  <c r="C56"/>
  <c r="K74"/>
  <c r="N71"/>
  <c r="F70"/>
  <c r="C74"/>
  <c r="J71"/>
  <c r="D70"/>
  <c r="E58"/>
  <c r="N56"/>
  <c r="M56"/>
  <c r="H83"/>
  <c r="M82"/>
  <c r="E82"/>
  <c r="J81"/>
  <c r="N80"/>
  <c r="F80"/>
  <c r="K79"/>
  <c r="O78"/>
  <c r="G78"/>
  <c r="M77"/>
  <c r="P76"/>
  <c r="H76"/>
  <c r="M75"/>
  <c r="O74"/>
  <c r="E74"/>
  <c r="L72"/>
  <c r="E71"/>
  <c r="J70"/>
  <c r="O68"/>
  <c r="D68"/>
  <c r="H65"/>
  <c r="J64"/>
  <c r="M58"/>
  <c r="L48"/>
  <c r="H37"/>
  <c r="E36"/>
  <c r="F32"/>
  <c r="F83"/>
  <c r="L82"/>
  <c r="D82"/>
  <c r="H81"/>
  <c r="M80"/>
  <c r="J79"/>
  <c r="N78"/>
  <c r="F78"/>
  <c r="K77"/>
  <c r="O76"/>
  <c r="G76"/>
  <c r="K75"/>
  <c r="M74"/>
  <c r="G72"/>
  <c r="O72"/>
  <c r="K73"/>
  <c r="C71"/>
  <c r="I70"/>
  <c r="M69"/>
  <c r="M68"/>
  <c r="C68"/>
  <c r="F65"/>
  <c r="I64"/>
  <c r="I62"/>
  <c r="Q62"/>
  <c r="N63"/>
  <c r="D62"/>
  <c r="L62"/>
  <c r="F63"/>
  <c r="N59"/>
  <c r="L58"/>
  <c r="J48"/>
  <c r="F37"/>
  <c r="D36"/>
  <c r="D32"/>
  <c r="L68"/>
  <c r="F74"/>
  <c r="N74"/>
  <c r="J75"/>
  <c r="H69"/>
  <c r="K68"/>
  <c r="P36"/>
  <c r="F33"/>
  <c r="N83"/>
  <c r="Q82"/>
  <c r="I82"/>
  <c r="E79"/>
  <c r="K78"/>
  <c r="C78"/>
  <c r="F77"/>
  <c r="L76"/>
  <c r="C76"/>
  <c r="E75"/>
  <c r="J74"/>
  <c r="K71"/>
  <c r="N70"/>
  <c r="E70"/>
  <c r="F69"/>
  <c r="J68"/>
  <c r="O64"/>
  <c r="E63"/>
  <c r="H62"/>
  <c r="F59"/>
  <c r="G58"/>
  <c r="E57"/>
  <c r="M53"/>
  <c r="F49"/>
  <c r="I40"/>
  <c r="Q40"/>
  <c r="N41"/>
  <c r="D40"/>
  <c r="L40"/>
  <c r="F41"/>
  <c r="E40"/>
  <c r="M40"/>
  <c r="H41"/>
  <c r="G40"/>
  <c r="O40"/>
  <c r="K41"/>
  <c r="M36"/>
  <c r="C33"/>
  <c r="N25"/>
  <c r="K24"/>
  <c r="M24"/>
  <c r="H25"/>
  <c r="K25"/>
  <c r="M83"/>
  <c r="P82"/>
  <c r="H82"/>
  <c r="C75"/>
  <c r="I74"/>
  <c r="E69"/>
  <c r="E48"/>
  <c r="M48"/>
  <c r="H49"/>
  <c r="H48"/>
  <c r="P48"/>
  <c r="M49"/>
  <c r="I48"/>
  <c r="Q48"/>
  <c r="N49"/>
  <c r="C48"/>
  <c r="K48"/>
  <c r="E49"/>
  <c r="F68"/>
  <c r="N68"/>
  <c r="J69"/>
  <c r="I68"/>
  <c r="Q68"/>
  <c r="N69"/>
  <c r="C36"/>
  <c r="K36"/>
  <c r="E37"/>
  <c r="F36"/>
  <c r="N36"/>
  <c r="J37"/>
  <c r="G36"/>
  <c r="O36"/>
  <c r="K37"/>
  <c r="I36"/>
  <c r="Q36"/>
  <c r="N37"/>
  <c r="E32"/>
  <c r="M32"/>
  <c r="H33"/>
  <c r="G32"/>
  <c r="O32"/>
  <c r="K33"/>
  <c r="H32"/>
  <c r="P32"/>
  <c r="M33"/>
  <c r="I32"/>
  <c r="Q32"/>
  <c r="N33"/>
  <c r="C32"/>
  <c r="K32"/>
  <c r="E33"/>
  <c r="K83"/>
  <c r="O82"/>
  <c r="G82"/>
  <c r="N79"/>
  <c r="Q78"/>
  <c r="I78"/>
  <c r="C77"/>
  <c r="J76"/>
  <c r="Q74"/>
  <c r="H74"/>
  <c r="H71"/>
  <c r="L70"/>
  <c r="C69"/>
  <c r="G68"/>
  <c r="H64"/>
  <c r="P64"/>
  <c r="M65"/>
  <c r="C64"/>
  <c r="K64"/>
  <c r="E65"/>
  <c r="Q58"/>
  <c r="O48"/>
  <c r="J36"/>
  <c r="L32"/>
  <c r="J83"/>
  <c r="N82"/>
  <c r="M79"/>
  <c r="P78"/>
  <c r="N77"/>
  <c r="Q76"/>
  <c r="I76"/>
  <c r="N75"/>
  <c r="P74"/>
  <c r="G74"/>
  <c r="H70"/>
  <c r="P70"/>
  <c r="M71"/>
  <c r="P68"/>
  <c r="E68"/>
  <c r="H58"/>
  <c r="P58"/>
  <c r="M59"/>
  <c r="C58"/>
  <c r="K58"/>
  <c r="E59"/>
  <c r="F58"/>
  <c r="N58"/>
  <c r="J59"/>
  <c r="I56"/>
  <c r="Q56"/>
  <c r="N57"/>
  <c r="D56"/>
  <c r="L56"/>
  <c r="F57"/>
  <c r="G56"/>
  <c r="O56"/>
  <c r="K57"/>
  <c r="C52"/>
  <c r="K52"/>
  <c r="E53"/>
  <c r="F52"/>
  <c r="N52"/>
  <c r="J53"/>
  <c r="G52"/>
  <c r="O52"/>
  <c r="K53"/>
  <c r="I52"/>
  <c r="Q52"/>
  <c r="N53"/>
  <c r="N48"/>
  <c r="H42"/>
  <c r="P42"/>
  <c r="M43"/>
  <c r="C42"/>
  <c r="K42"/>
  <c r="E43"/>
  <c r="D42"/>
  <c r="L42"/>
  <c r="F43"/>
  <c r="F42"/>
  <c r="N42"/>
  <c r="J43"/>
  <c r="K40"/>
  <c r="M37"/>
  <c r="H36"/>
  <c r="J32"/>
  <c r="K20"/>
  <c r="M20"/>
  <c r="H21"/>
  <c r="N20"/>
  <c r="K21"/>
  <c r="N21"/>
  <c r="H61"/>
  <c r="M60"/>
  <c r="M55"/>
  <c r="P54"/>
  <c r="H54"/>
  <c r="F47"/>
  <c r="L46"/>
  <c r="D46"/>
  <c r="H45"/>
  <c r="M44"/>
  <c r="E44"/>
  <c r="F31"/>
  <c r="L30"/>
  <c r="D30"/>
  <c r="H29"/>
  <c r="M28"/>
  <c r="N26"/>
  <c r="K28"/>
  <c r="H55"/>
  <c r="M54"/>
  <c r="N47"/>
  <c r="Q46"/>
  <c r="I46"/>
  <c r="K26"/>
  <c r="J47"/>
  <c r="N46"/>
  <c r="F35"/>
  <c r="L34"/>
  <c r="J31"/>
  <c r="N30"/>
  <c r="K29"/>
  <c r="M27"/>
  <c r="AR52" i="7"/>
  <c r="AR27"/>
  <c r="AR19"/>
  <c r="N19" s="1"/>
  <c r="N19" i="8" s="1"/>
  <c r="AC52" i="7"/>
  <c r="AT66"/>
  <c r="AQ52"/>
  <c r="AQ26"/>
  <c r="AQ19"/>
  <c r="M19" s="1"/>
  <c r="M19" i="8" s="1"/>
  <c r="Z53" i="7"/>
  <c r="AR66"/>
  <c r="AR18"/>
  <c r="N18" s="1"/>
  <c r="N18" i="8" s="1"/>
  <c r="AA61" i="7"/>
  <c r="AR80"/>
  <c r="AA60"/>
  <c r="AQ80"/>
  <c r="AS66"/>
  <c r="AQ48"/>
  <c r="AC68"/>
  <c r="AT78"/>
  <c r="AQ66"/>
  <c r="AT62"/>
  <c r="AB68"/>
  <c r="AA69"/>
  <c r="AQ81"/>
  <c r="AQ49"/>
  <c r="Z69"/>
  <c r="AB54"/>
  <c r="AT80"/>
  <c r="AS76"/>
  <c r="AR67"/>
  <c r="AS60"/>
  <c r="AT48"/>
  <c r="AA68"/>
  <c r="AS80"/>
  <c r="AR76"/>
  <c r="AR60"/>
  <c r="AS48"/>
  <c r="AR78"/>
  <c r="AQ76"/>
  <c r="AR62"/>
  <c r="AQ60"/>
  <c r="AR55"/>
  <c r="AQ28"/>
  <c r="AR23"/>
  <c r="AR14"/>
  <c r="N14" s="1"/>
  <c r="N14" i="8" s="1"/>
  <c r="AQ78" i="7"/>
  <c r="AQ62"/>
  <c r="AR57"/>
  <c r="AR25"/>
  <c r="AQ23"/>
  <c r="AS22" s="1"/>
  <c r="AT22" s="1"/>
  <c r="O22" s="1"/>
  <c r="AQ57"/>
  <c r="AQ25"/>
  <c r="AR11"/>
  <c r="N11" s="1"/>
  <c r="N11" i="8" s="1"/>
  <c r="AR77" i="7"/>
  <c r="AR61"/>
  <c r="AT56"/>
  <c r="AR45"/>
  <c r="AQ43"/>
  <c r="AT40"/>
  <c r="AR29"/>
  <c r="AQ27"/>
  <c r="AS26" s="1"/>
  <c r="AT26" s="1"/>
  <c r="O26" s="1"/>
  <c r="AR79"/>
  <c r="AQ77"/>
  <c r="AR63"/>
  <c r="AQ61"/>
  <c r="AS56"/>
  <c r="AR54"/>
  <c r="AQ45"/>
  <c r="AT42"/>
  <c r="AS40"/>
  <c r="AR38"/>
  <c r="AQ29"/>
  <c r="AS24"/>
  <c r="AT24" s="1"/>
  <c r="O24" s="1"/>
  <c r="O24" i="8" s="1"/>
  <c r="AR22" i="7"/>
  <c r="AR15"/>
  <c r="N15" s="1"/>
  <c r="N15" i="8" s="1"/>
  <c r="AR56" i="7"/>
  <c r="AR40"/>
  <c r="AR24"/>
  <c r="V82"/>
  <c r="V78"/>
  <c r="V74"/>
  <c r="V70"/>
  <c r="V66"/>
  <c r="V62"/>
  <c r="V58"/>
  <c r="V54"/>
  <c r="V50"/>
  <c r="V46"/>
  <c r="AA52"/>
  <c r="Z49"/>
  <c r="AB52"/>
  <c r="U82"/>
  <c r="U78"/>
  <c r="U74"/>
  <c r="U66"/>
  <c r="U62"/>
  <c r="U58"/>
  <c r="U54"/>
  <c r="U46"/>
  <c r="AA75"/>
  <c r="Z52"/>
  <c r="AC80"/>
  <c r="AC48"/>
  <c r="AB70"/>
  <c r="U81"/>
  <c r="U77"/>
  <c r="U69"/>
  <c r="U65"/>
  <c r="U61"/>
  <c r="U53"/>
  <c r="U49"/>
  <c r="U45"/>
  <c r="AB80"/>
  <c r="AB48"/>
  <c r="AC78"/>
  <c r="AC62"/>
  <c r="Z80"/>
  <c r="AA74"/>
  <c r="AC60"/>
  <c r="V80"/>
  <c r="V76"/>
  <c r="V68"/>
  <c r="V64"/>
  <c r="V60"/>
  <c r="V52"/>
  <c r="V44"/>
  <c r="Z74"/>
  <c r="AC74"/>
  <c r="AC72"/>
  <c r="AC56"/>
  <c r="AB72"/>
  <c r="AB56"/>
  <c r="AC70"/>
  <c r="AC54"/>
  <c r="AA78"/>
  <c r="AA71"/>
  <c r="AA62"/>
  <c r="Z60"/>
  <c r="AA55"/>
  <c r="AA80"/>
  <c r="Z78"/>
  <c r="AA73"/>
  <c r="Z71"/>
  <c r="Z62"/>
  <c r="AA57"/>
  <c r="Z55"/>
  <c r="Z73"/>
  <c r="Z57"/>
  <c r="AA79"/>
  <c r="AA70"/>
  <c r="AA63"/>
  <c r="Z61"/>
  <c r="AA54"/>
  <c r="AA81"/>
  <c r="Z79"/>
  <c r="AA72"/>
  <c r="Z63"/>
  <c r="AA56"/>
  <c r="A2" i="3"/>
  <c r="A2" i="2"/>
  <c r="A2" i="5"/>
  <c r="B6"/>
  <c r="B8"/>
  <c r="G8" s="1"/>
  <c r="M8" s="1"/>
  <c r="B10"/>
  <c r="AJ10" i="7" s="1"/>
  <c r="AL10" s="1"/>
  <c r="K10" s="1"/>
  <c r="K10" i="8" s="1"/>
  <c r="B12" i="5"/>
  <c r="G13" s="1"/>
  <c r="M13" s="1"/>
  <c r="B14"/>
  <c r="B16"/>
  <c r="G16" s="1"/>
  <c r="M16" s="1"/>
  <c r="B18"/>
  <c r="B20"/>
  <c r="N20" s="1"/>
  <c r="B22"/>
  <c r="N22" s="1"/>
  <c r="B24"/>
  <c r="N24" s="1"/>
  <c r="G24"/>
  <c r="M24" s="1"/>
  <c r="B26"/>
  <c r="G26"/>
  <c r="M26" s="1"/>
  <c r="G27"/>
  <c r="M27" s="1"/>
  <c r="B28"/>
  <c r="N28" s="1"/>
  <c r="B30"/>
  <c r="B32"/>
  <c r="B34"/>
  <c r="G35" s="1"/>
  <c r="M35" s="1"/>
  <c r="B36"/>
  <c r="G37"/>
  <c r="M37" s="1"/>
  <c r="B38"/>
  <c r="B40"/>
  <c r="B42"/>
  <c r="B44"/>
  <c r="B46"/>
  <c r="A48"/>
  <c r="B48"/>
  <c r="N48" s="1"/>
  <c r="G48"/>
  <c r="M48" s="1"/>
  <c r="A50"/>
  <c r="B50"/>
  <c r="A52"/>
  <c r="B52"/>
  <c r="A54"/>
  <c r="B54"/>
  <c r="N54" s="1"/>
  <c r="A56"/>
  <c r="B56"/>
  <c r="A58"/>
  <c r="B58"/>
  <c r="G58"/>
  <c r="M58" s="1"/>
  <c r="G59"/>
  <c r="M59" s="1"/>
  <c r="A60"/>
  <c r="B60"/>
  <c r="A62"/>
  <c r="B62"/>
  <c r="N62" s="1"/>
  <c r="A64"/>
  <c r="B64"/>
  <c r="A66"/>
  <c r="B66"/>
  <c r="A68"/>
  <c r="B68"/>
  <c r="N68" s="1"/>
  <c r="G69"/>
  <c r="M69" s="1"/>
  <c r="A70"/>
  <c r="B70"/>
  <c r="N70" s="1"/>
  <c r="A72"/>
  <c r="B72"/>
  <c r="N72" s="1"/>
  <c r="A74"/>
  <c r="B74"/>
  <c r="G74"/>
  <c r="M74" s="1"/>
  <c r="G75"/>
  <c r="M75" s="1"/>
  <c r="A76"/>
  <c r="B76"/>
  <c r="N76" s="1"/>
  <c r="A78"/>
  <c r="B78"/>
  <c r="N78" s="1"/>
  <c r="A80"/>
  <c r="B80"/>
  <c r="N80" s="1"/>
  <c r="G80"/>
  <c r="M80" s="1"/>
  <c r="A82"/>
  <c r="B82"/>
  <c r="B4"/>
  <c r="AJ4" i="7" s="1"/>
  <c r="AL5" s="1"/>
  <c r="K5" s="1"/>
  <c r="K5" i="8" s="1"/>
  <c r="B6" i="4"/>
  <c r="B8"/>
  <c r="H9" s="1"/>
  <c r="B10"/>
  <c r="B12"/>
  <c r="B14"/>
  <c r="B16"/>
  <c r="H17" s="1"/>
  <c r="B18"/>
  <c r="B20"/>
  <c r="I20" s="1"/>
  <c r="H21"/>
  <c r="B22"/>
  <c r="I22" s="1"/>
  <c r="B24"/>
  <c r="I24" s="1"/>
  <c r="H25"/>
  <c r="B26"/>
  <c r="I26" s="1"/>
  <c r="B28"/>
  <c r="B30"/>
  <c r="B32"/>
  <c r="H33"/>
  <c r="B34"/>
  <c r="B36"/>
  <c r="H37"/>
  <c r="B38"/>
  <c r="B40"/>
  <c r="H41" s="1"/>
  <c r="B42"/>
  <c r="B44"/>
  <c r="H45" s="1"/>
  <c r="B46"/>
  <c r="A48"/>
  <c r="B48"/>
  <c r="I48" s="1"/>
  <c r="A50"/>
  <c r="B50"/>
  <c r="I50" s="1"/>
  <c r="A52"/>
  <c r="B52"/>
  <c r="I52" s="1"/>
  <c r="A54"/>
  <c r="B54"/>
  <c r="I54" s="1"/>
  <c r="A56"/>
  <c r="B56"/>
  <c r="A58"/>
  <c r="B58"/>
  <c r="I58" s="1"/>
  <c r="A60"/>
  <c r="B60"/>
  <c r="I60" s="1"/>
  <c r="A62"/>
  <c r="B62"/>
  <c r="I62" s="1"/>
  <c r="A64"/>
  <c r="B64"/>
  <c r="I64" s="1"/>
  <c r="A66"/>
  <c r="B66"/>
  <c r="I66" s="1"/>
  <c r="A68"/>
  <c r="B68"/>
  <c r="I68" s="1"/>
  <c r="H69"/>
  <c r="A70"/>
  <c r="B70"/>
  <c r="I70" s="1"/>
  <c r="A72"/>
  <c r="B72"/>
  <c r="I72" s="1"/>
  <c r="H73"/>
  <c r="A74"/>
  <c r="B74"/>
  <c r="I74" s="1"/>
  <c r="A76"/>
  <c r="B76"/>
  <c r="I76" s="1"/>
  <c r="A78"/>
  <c r="B78"/>
  <c r="I78" s="1"/>
  <c r="A80"/>
  <c r="B80"/>
  <c r="I80" s="1"/>
  <c r="A82"/>
  <c r="B82"/>
  <c r="I82" s="1"/>
  <c r="H1"/>
  <c r="Q2" i="3"/>
  <c r="B4" i="4"/>
  <c r="AE4" i="7" s="1"/>
  <c r="B6" i="3"/>
  <c r="G7" s="1"/>
  <c r="Q7" s="1"/>
  <c r="B8"/>
  <c r="B10"/>
  <c r="G10" s="1"/>
  <c r="Q10" s="1"/>
  <c r="B12"/>
  <c r="Y12" i="7" s="1"/>
  <c r="AA12" s="1"/>
  <c r="B14" i="3"/>
  <c r="G15" s="1"/>
  <c r="Q15" s="1"/>
  <c r="B16"/>
  <c r="B18"/>
  <c r="G18"/>
  <c r="Q18" s="1"/>
  <c r="B20"/>
  <c r="G21" s="1"/>
  <c r="Q21" s="1"/>
  <c r="B22"/>
  <c r="R22" s="1"/>
  <c r="B24"/>
  <c r="R24" s="1"/>
  <c r="B26"/>
  <c r="R26" s="1"/>
  <c r="G26"/>
  <c r="Q26" s="1"/>
  <c r="B28"/>
  <c r="G29" s="1"/>
  <c r="Q29" s="1"/>
  <c r="B30"/>
  <c r="G31" s="1"/>
  <c r="Q31" s="1"/>
  <c r="B32"/>
  <c r="B34"/>
  <c r="G34"/>
  <c r="Q34" s="1"/>
  <c r="B36"/>
  <c r="G37" s="1"/>
  <c r="Q37" s="1"/>
  <c r="B38"/>
  <c r="G39" s="1"/>
  <c r="Q39" s="1"/>
  <c r="B40"/>
  <c r="G40"/>
  <c r="Q40" s="1"/>
  <c r="G41"/>
  <c r="Q41" s="1"/>
  <c r="B42"/>
  <c r="G42" s="1"/>
  <c r="Q42" s="1"/>
  <c r="B44"/>
  <c r="G44"/>
  <c r="Q44" s="1"/>
  <c r="G45"/>
  <c r="Q45" s="1"/>
  <c r="B46"/>
  <c r="G47"/>
  <c r="Q47" s="1"/>
  <c r="B4"/>
  <c r="Y4" i="7" s="1"/>
  <c r="AA5" s="1"/>
  <c r="B6" i="2"/>
  <c r="T6" i="7" s="1"/>
  <c r="B8" i="2"/>
  <c r="T8" i="7" s="1"/>
  <c r="B10" i="2"/>
  <c r="T10" i="7" s="1"/>
  <c r="B12" i="2"/>
  <c r="T12" i="7" s="1"/>
  <c r="B14" i="2"/>
  <c r="T14" i="7" s="1"/>
  <c r="B16" i="2"/>
  <c r="T16" i="7" s="1"/>
  <c r="W16" s="1"/>
  <c r="B18" i="2"/>
  <c r="T18" i="7" s="1"/>
  <c r="W18" s="1"/>
  <c r="B20" i="2"/>
  <c r="B22"/>
  <c r="B24"/>
  <c r="B26"/>
  <c r="B28"/>
  <c r="B30"/>
  <c r="B32"/>
  <c r="B34"/>
  <c r="B36"/>
  <c r="B38"/>
  <c r="B40"/>
  <c r="B42"/>
  <c r="A28" i="1"/>
  <c r="A28" i="9" s="1"/>
  <c r="F28" s="1"/>
  <c r="A30" i="1"/>
  <c r="A30" i="9" s="1"/>
  <c r="G30" s="1"/>
  <c r="A32" i="1"/>
  <c r="A32" i="9" s="1"/>
  <c r="B32" s="1"/>
  <c r="A34" i="1"/>
  <c r="A34" i="9" s="1"/>
  <c r="B34" s="1"/>
  <c r="A36" i="1"/>
  <c r="A36" i="9" s="1"/>
  <c r="B36" s="1"/>
  <c r="A38" i="1"/>
  <c r="A38" i="9" s="1"/>
  <c r="B38" s="1"/>
  <c r="A40" i="1"/>
  <c r="A40" i="9" s="1"/>
  <c r="B40" s="1"/>
  <c r="A42" i="1"/>
  <c r="A42" i="9" s="1"/>
  <c r="B42" s="1"/>
  <c r="A44" i="1"/>
  <c r="A44" i="9" s="1"/>
  <c r="B44" s="1"/>
  <c r="A46" i="1"/>
  <c r="A46" i="9" s="1"/>
  <c r="B46" s="1"/>
  <c r="B4" i="2"/>
  <c r="A4" i="1"/>
  <c r="A4" i="4" s="1"/>
  <c r="C52" i="9" l="1"/>
  <c r="G72"/>
  <c r="F76"/>
  <c r="C72"/>
  <c r="AQ8" i="7"/>
  <c r="M8" s="1"/>
  <c r="M8" i="8" s="1"/>
  <c r="G23" i="3"/>
  <c r="Q23" s="1"/>
  <c r="H77" i="4"/>
  <c r="H49"/>
  <c r="G36" i="3"/>
  <c r="Q36" s="1"/>
  <c r="G28"/>
  <c r="Q28" s="1"/>
  <c r="G20"/>
  <c r="Q20" s="1"/>
  <c r="H81" i="4"/>
  <c r="H53"/>
  <c r="G34" i="5"/>
  <c r="M34" s="1"/>
  <c r="G29"/>
  <c r="M29" s="1"/>
  <c r="G21"/>
  <c r="M21" s="1"/>
  <c r="Z76" i="7"/>
  <c r="AC76"/>
  <c r="Z48"/>
  <c r="AS54"/>
  <c r="E74" i="9"/>
  <c r="G72" i="5"/>
  <c r="M72" s="1"/>
  <c r="AA65" i="7"/>
  <c r="Z77"/>
  <c r="AA48"/>
  <c r="AA64"/>
  <c r="AA76"/>
  <c r="AA77"/>
  <c r="D74" i="9"/>
  <c r="G10" i="5"/>
  <c r="M10" s="1"/>
  <c r="AK10" i="7" s="1"/>
  <c r="J10" s="1"/>
  <c r="J10" i="8" s="1"/>
  <c r="AB64" i="7"/>
  <c r="AC64"/>
  <c r="Z64"/>
  <c r="AT54"/>
  <c r="AQ55"/>
  <c r="F32"/>
  <c r="F33"/>
  <c r="F35"/>
  <c r="F34"/>
  <c r="W48"/>
  <c r="U48"/>
  <c r="W80"/>
  <c r="U80"/>
  <c r="AR34"/>
  <c r="AQ35"/>
  <c r="AB74"/>
  <c r="Z75"/>
  <c r="U51"/>
  <c r="W50"/>
  <c r="U50"/>
  <c r="U71"/>
  <c r="U70"/>
  <c r="AR65"/>
  <c r="AQ65"/>
  <c r="AS64"/>
  <c r="AR64"/>
  <c r="AQ64"/>
  <c r="AT64"/>
  <c r="AQ47"/>
  <c r="AQ46"/>
  <c r="AR46"/>
  <c r="AT46"/>
  <c r="AS46"/>
  <c r="AT44"/>
  <c r="AR44"/>
  <c r="AQ44"/>
  <c r="AS44"/>
  <c r="AS42"/>
  <c r="AQ42"/>
  <c r="AR43"/>
  <c r="AR42"/>
  <c r="AQ40"/>
  <c r="AQ41"/>
  <c r="AR41"/>
  <c r="AQ38"/>
  <c r="AQ39"/>
  <c r="AT38"/>
  <c r="AS38"/>
  <c r="AR39"/>
  <c r="AR37"/>
  <c r="AS36"/>
  <c r="AQ36"/>
  <c r="AR36"/>
  <c r="AT36"/>
  <c r="AQ37"/>
  <c r="AT34"/>
  <c r="AQ34"/>
  <c r="AR35"/>
  <c r="AS34"/>
  <c r="AR33"/>
  <c r="AQ32"/>
  <c r="AS32"/>
  <c r="AQ33"/>
  <c r="AR32"/>
  <c r="AT32"/>
  <c r="AQ31"/>
  <c r="AR31"/>
  <c r="AQ30"/>
  <c r="AR30"/>
  <c r="AS30"/>
  <c r="AT30"/>
  <c r="AR12"/>
  <c r="N12" s="1"/>
  <c r="N12" i="8" s="1"/>
  <c r="AR13" i="7"/>
  <c r="N13" s="1"/>
  <c r="N13" i="8" s="1"/>
  <c r="AQ13" i="7"/>
  <c r="M13" s="1"/>
  <c r="M13" i="8" s="1"/>
  <c r="AQ12" i="7"/>
  <c r="AR6"/>
  <c r="N6" s="1"/>
  <c r="N6" i="8" s="1"/>
  <c r="AR7" i="7"/>
  <c r="N7" s="1"/>
  <c r="N7" i="8" s="1"/>
  <c r="AQ7" i="7"/>
  <c r="M7" s="1"/>
  <c r="M7" i="8" s="1"/>
  <c r="AR4" i="7"/>
  <c r="N4" s="1"/>
  <c r="N4" i="8" s="1"/>
  <c r="AQ4" i="7"/>
  <c r="AR17"/>
  <c r="N17" s="1"/>
  <c r="N17" i="8" s="1"/>
  <c r="AQ17" i="7"/>
  <c r="M17" s="1"/>
  <c r="M17" i="8" s="1"/>
  <c r="AA59" i="7"/>
  <c r="Z58"/>
  <c r="AA58"/>
  <c r="AB58"/>
  <c r="AC82"/>
  <c r="AA82"/>
  <c r="Z82"/>
  <c r="AB82"/>
  <c r="AA66"/>
  <c r="AA67"/>
  <c r="AC66"/>
  <c r="Z50"/>
  <c r="Z51"/>
  <c r="AA50"/>
  <c r="AA51"/>
  <c r="AC50"/>
  <c r="AB50"/>
  <c r="V72"/>
  <c r="U73"/>
  <c r="AQ72"/>
  <c r="AR72"/>
  <c r="AT72"/>
  <c r="AQ73"/>
  <c r="AR73"/>
  <c r="AS72"/>
  <c r="AS74"/>
  <c r="AQ74"/>
  <c r="AQ75"/>
  <c r="AR75"/>
  <c r="AT74"/>
  <c r="AQ70"/>
  <c r="AQ71"/>
  <c r="AT70"/>
  <c r="AS70"/>
  <c r="AR70"/>
  <c r="AR71"/>
  <c r="AQ83"/>
  <c r="AS82"/>
  <c r="AT82"/>
  <c r="AR83"/>
  <c r="AR82"/>
  <c r="AQ51"/>
  <c r="AR50"/>
  <c r="AT50"/>
  <c r="AS50"/>
  <c r="AQ50"/>
  <c r="AR51"/>
  <c r="AS58"/>
  <c r="AR58"/>
  <c r="AT58"/>
  <c r="AQ59"/>
  <c r="AQ58"/>
  <c r="AR59"/>
  <c r="AR68"/>
  <c r="AT68"/>
  <c r="AJ18"/>
  <c r="AL19" s="1"/>
  <c r="K19" s="1"/>
  <c r="K19" i="8" s="1"/>
  <c r="G18" i="5"/>
  <c r="M18" s="1"/>
  <c r="AJ26" i="7"/>
  <c r="AL26" s="1"/>
  <c r="N26" i="5"/>
  <c r="G30"/>
  <c r="M30" s="1"/>
  <c r="N30"/>
  <c r="AJ30" i="7"/>
  <c r="G33" i="5"/>
  <c r="M33" s="1"/>
  <c r="G32"/>
  <c r="M32" s="1"/>
  <c r="N32"/>
  <c r="AJ32" i="7"/>
  <c r="N34" i="5"/>
  <c r="AJ34" i="7"/>
  <c r="G36" i="5"/>
  <c r="M36" s="1"/>
  <c r="N36"/>
  <c r="AJ36" i="7"/>
  <c r="G38" i="5"/>
  <c r="M38" s="1"/>
  <c r="N38"/>
  <c r="AJ38" i="7"/>
  <c r="G41" i="5"/>
  <c r="M41" s="1"/>
  <c r="G40"/>
  <c r="M40" s="1"/>
  <c r="N40"/>
  <c r="AJ40" i="7"/>
  <c r="G42" i="5"/>
  <c r="M42" s="1"/>
  <c r="N42"/>
  <c r="AJ42" i="7"/>
  <c r="G43" i="5"/>
  <c r="M43" s="1"/>
  <c r="G44"/>
  <c r="M44" s="1"/>
  <c r="AJ44" i="7"/>
  <c r="G45" i="5"/>
  <c r="M45" s="1"/>
  <c r="N44"/>
  <c r="G46"/>
  <c r="M46" s="1"/>
  <c r="N46"/>
  <c r="AJ46" i="7"/>
  <c r="AJ50"/>
  <c r="AK50" s="1"/>
  <c r="N50" i="5"/>
  <c r="G53"/>
  <c r="M53" s="1"/>
  <c r="N52"/>
  <c r="G56"/>
  <c r="M56" s="1"/>
  <c r="N56"/>
  <c r="AJ58" i="7"/>
  <c r="N58" i="5"/>
  <c r="G61"/>
  <c r="M61" s="1"/>
  <c r="N60"/>
  <c r="G64"/>
  <c r="M64" s="1"/>
  <c r="N64"/>
  <c r="AJ66" i="7"/>
  <c r="AK66" s="1"/>
  <c r="N66" i="5"/>
  <c r="AJ74" i="7"/>
  <c r="N74" i="5"/>
  <c r="AJ82" i="7"/>
  <c r="AK82" s="1"/>
  <c r="N82" i="5"/>
  <c r="H29" i="4"/>
  <c r="I28"/>
  <c r="H30"/>
  <c r="AE30" i="7"/>
  <c r="I30" i="4"/>
  <c r="H32"/>
  <c r="AE32" i="7"/>
  <c r="I32" i="4"/>
  <c r="H34"/>
  <c r="I34"/>
  <c r="AE34" i="7"/>
  <c r="H36" i="4"/>
  <c r="I36"/>
  <c r="AE36" i="7"/>
  <c r="H38" i="4"/>
  <c r="I38"/>
  <c r="AE38" i="7"/>
  <c r="H40" i="4"/>
  <c r="AE40" i="7"/>
  <c r="I40" i="4"/>
  <c r="H42"/>
  <c r="AE42" i="7"/>
  <c r="I42" i="4"/>
  <c r="H44"/>
  <c r="I44"/>
  <c r="AE44" i="7"/>
  <c r="H46" i="4"/>
  <c r="AE46" i="7"/>
  <c r="I46" i="4"/>
  <c r="H57"/>
  <c r="I56"/>
  <c r="Y20" i="7"/>
  <c r="Z21" s="1"/>
  <c r="E21" s="1"/>
  <c r="E21" i="8" s="1"/>
  <c r="R20" i="3"/>
  <c r="Y28" i="7"/>
  <c r="AA29" s="1"/>
  <c r="R28" i="3"/>
  <c r="G30"/>
  <c r="Q30" s="1"/>
  <c r="R30"/>
  <c r="Y30" i="7"/>
  <c r="G32" i="3"/>
  <c r="Q32" s="1"/>
  <c r="Y32" i="7"/>
  <c r="R32" i="3"/>
  <c r="G35"/>
  <c r="Q35" s="1"/>
  <c r="Y34" i="7"/>
  <c r="R34" i="3"/>
  <c r="Y36" i="7"/>
  <c r="R36" i="3"/>
  <c r="G38"/>
  <c r="Q38" s="1"/>
  <c r="Y38" i="7"/>
  <c r="R38" i="3"/>
  <c r="Y40" i="7"/>
  <c r="R40" i="3"/>
  <c r="G43"/>
  <c r="Q43" s="1"/>
  <c r="Y42" i="7"/>
  <c r="R42" i="3"/>
  <c r="Y44" i="7"/>
  <c r="R44" i="3"/>
  <c r="G46"/>
  <c r="Q46" s="1"/>
  <c r="Y46" i="7"/>
  <c r="R46" i="3"/>
  <c r="T20" i="7"/>
  <c r="W20" s="1"/>
  <c r="I20" i="2"/>
  <c r="T22" i="7"/>
  <c r="W22" s="1"/>
  <c r="H22" i="2"/>
  <c r="U22" i="7" s="1"/>
  <c r="C22" s="1"/>
  <c r="F22" s="1"/>
  <c r="F22" i="8" s="1"/>
  <c r="H23" i="2"/>
  <c r="I22"/>
  <c r="T24" i="7"/>
  <c r="W24" s="1"/>
  <c r="I24" i="2"/>
  <c r="T26" i="7"/>
  <c r="W26" s="1"/>
  <c r="I26" i="2"/>
  <c r="H26"/>
  <c r="H27"/>
  <c r="U27" i="7" s="1"/>
  <c r="C27" s="1"/>
  <c r="C27" i="8" s="1"/>
  <c r="T28" i="7"/>
  <c r="W28" s="1"/>
  <c r="I28" i="2"/>
  <c r="T30" i="7"/>
  <c r="I30" i="2"/>
  <c r="H31"/>
  <c r="H30"/>
  <c r="H32"/>
  <c r="H33"/>
  <c r="T32" i="7"/>
  <c r="I32" i="2"/>
  <c r="H34"/>
  <c r="T34" i="7"/>
  <c r="H35" i="2"/>
  <c r="I34"/>
  <c r="H36"/>
  <c r="T36" i="7"/>
  <c r="H37" i="2"/>
  <c r="I36"/>
  <c r="T38" i="7"/>
  <c r="H38" i="2"/>
  <c r="H39"/>
  <c r="I38"/>
  <c r="T40" i="7"/>
  <c r="H40" i="2"/>
  <c r="H41"/>
  <c r="I40"/>
  <c r="T42" i="7"/>
  <c r="H42" i="2"/>
  <c r="H43"/>
  <c r="I42"/>
  <c r="C58" i="9"/>
  <c r="F43" i="7"/>
  <c r="F45"/>
  <c r="F31"/>
  <c r="C76" i="9"/>
  <c r="D80"/>
  <c r="F72"/>
  <c r="G70"/>
  <c r="H76"/>
  <c r="F40" i="7"/>
  <c r="F36"/>
  <c r="E60" i="9"/>
  <c r="H60"/>
  <c r="C74"/>
  <c r="D70"/>
  <c r="D76"/>
  <c r="E78"/>
  <c r="F74"/>
  <c r="G74"/>
  <c r="H70"/>
  <c r="H66"/>
  <c r="C60"/>
  <c r="D58"/>
  <c r="F60"/>
  <c r="G60"/>
  <c r="C70"/>
  <c r="C80"/>
  <c r="D66"/>
  <c r="D78"/>
  <c r="E52"/>
  <c r="E70"/>
  <c r="E76"/>
  <c r="F52"/>
  <c r="F70"/>
  <c r="F78"/>
  <c r="H74"/>
  <c r="G76"/>
  <c r="G78"/>
  <c r="H78"/>
  <c r="G80"/>
  <c r="C64"/>
  <c r="D50"/>
  <c r="E50"/>
  <c r="E56"/>
  <c r="F50"/>
  <c r="F56"/>
  <c r="C50"/>
  <c r="C56"/>
  <c r="D56"/>
  <c r="D60"/>
  <c r="E58"/>
  <c r="E64"/>
  <c r="F58"/>
  <c r="G58"/>
  <c r="H58"/>
  <c r="G56"/>
  <c r="H56"/>
  <c r="G50"/>
  <c r="C78"/>
  <c r="D62"/>
  <c r="D82"/>
  <c r="E66"/>
  <c r="H72"/>
  <c r="G52"/>
  <c r="E72"/>
  <c r="F82"/>
  <c r="C66"/>
  <c r="D52"/>
  <c r="D72"/>
  <c r="E54"/>
  <c r="F62"/>
  <c r="G66"/>
  <c r="C48"/>
  <c r="D54"/>
  <c r="F66"/>
  <c r="H52"/>
  <c r="C68"/>
  <c r="E80"/>
  <c r="H50"/>
  <c r="C54"/>
  <c r="D68"/>
  <c r="E82"/>
  <c r="F64"/>
  <c r="F80"/>
  <c r="G62"/>
  <c r="E68"/>
  <c r="F68"/>
  <c r="G54"/>
  <c r="F54"/>
  <c r="G82"/>
  <c r="H64"/>
  <c r="C62"/>
  <c r="G68"/>
  <c r="C82"/>
  <c r="D64"/>
  <c r="E62"/>
  <c r="H68"/>
  <c r="H62"/>
  <c r="G64"/>
  <c r="H54"/>
  <c r="H80"/>
  <c r="H82"/>
  <c r="C46"/>
  <c r="D42"/>
  <c r="E38"/>
  <c r="F34"/>
  <c r="H32"/>
  <c r="B30"/>
  <c r="D28"/>
  <c r="G46"/>
  <c r="H46"/>
  <c r="C32"/>
  <c r="D44"/>
  <c r="E40"/>
  <c r="F36"/>
  <c r="G38"/>
  <c r="H28"/>
  <c r="G32"/>
  <c r="G34"/>
  <c r="C34"/>
  <c r="D46"/>
  <c r="E42"/>
  <c r="F38"/>
  <c r="H42"/>
  <c r="H38"/>
  <c r="H48"/>
  <c r="H44"/>
  <c r="E28"/>
  <c r="B28"/>
  <c r="C36"/>
  <c r="D32"/>
  <c r="D48"/>
  <c r="E44"/>
  <c r="F40"/>
  <c r="H36"/>
  <c r="G44"/>
  <c r="G40"/>
  <c r="H40"/>
  <c r="H34"/>
  <c r="H30"/>
  <c r="C38"/>
  <c r="D34"/>
  <c r="E46"/>
  <c r="F42"/>
  <c r="G42"/>
  <c r="E30"/>
  <c r="C40"/>
  <c r="D36"/>
  <c r="E32"/>
  <c r="E48"/>
  <c r="F44"/>
  <c r="C28"/>
  <c r="C42"/>
  <c r="D38"/>
  <c r="E34"/>
  <c r="F46"/>
  <c r="C30"/>
  <c r="G36"/>
  <c r="F30"/>
  <c r="C44"/>
  <c r="D40"/>
  <c r="E36"/>
  <c r="F32"/>
  <c r="F48"/>
  <c r="G28"/>
  <c r="D30"/>
  <c r="G48"/>
  <c r="F47" i="7"/>
  <c r="A42" i="5"/>
  <c r="A38" i="3"/>
  <c r="A40" i="2"/>
  <c r="A36" i="4"/>
  <c r="A32"/>
  <c r="A34" i="2"/>
  <c r="A44" i="5"/>
  <c r="A28" i="3"/>
  <c r="AA28" i="7"/>
  <c r="U56"/>
  <c r="W56"/>
  <c r="AK75"/>
  <c r="V56"/>
  <c r="AL75"/>
  <c r="AQ82"/>
  <c r="AR74"/>
  <c r="U72"/>
  <c r="W72"/>
  <c r="F39"/>
  <c r="Z29"/>
  <c r="E29" s="1"/>
  <c r="E29" i="8" s="1"/>
  <c r="AK27" i="7"/>
  <c r="J27" s="1"/>
  <c r="J27" i="8" s="1"/>
  <c r="U23" i="7"/>
  <c r="Z28"/>
  <c r="E28" s="1"/>
  <c r="E28" i="8" s="1"/>
  <c r="AK26" i="7"/>
  <c r="J26" s="1"/>
  <c r="J26" i="8" s="1"/>
  <c r="G4" i="3"/>
  <c r="Q4" s="1"/>
  <c r="Z4" i="7" s="1"/>
  <c r="E4" s="1"/>
  <c r="E4" i="8" s="1"/>
  <c r="A32" i="5"/>
  <c r="A32" i="2"/>
  <c r="H11"/>
  <c r="U11" i="7" s="1"/>
  <c r="C11" s="1"/>
  <c r="C11" i="8" s="1"/>
  <c r="A38" i="4"/>
  <c r="AA4" i="7"/>
  <c r="H7" i="2"/>
  <c r="U7" i="7" s="1"/>
  <c r="C7" s="1"/>
  <c r="C7" i="8" s="1"/>
  <c r="AR8" i="7"/>
  <c r="N8" s="1"/>
  <c r="N8" i="8" s="1"/>
  <c r="AL11" i="7"/>
  <c r="K11" s="1"/>
  <c r="K11" i="8" s="1"/>
  <c r="T4" i="7"/>
  <c r="H4" i="2"/>
  <c r="A32" i="3"/>
  <c r="H6" i="2"/>
  <c r="U6" i="7" s="1"/>
  <c r="C6" s="1"/>
  <c r="C6" i="8" s="1"/>
  <c r="G13" i="3"/>
  <c r="Q13" s="1"/>
  <c r="Z13" i="7" s="1"/>
  <c r="E13" s="1"/>
  <c r="E13" i="8" s="1"/>
  <c r="G12" i="3"/>
  <c r="Q12" s="1"/>
  <c r="Z12" i="7" s="1"/>
  <c r="E12" s="1"/>
  <c r="E12" i="8" s="1"/>
  <c r="G19" i="5"/>
  <c r="M19" s="1"/>
  <c r="AK19" i="7" s="1"/>
  <c r="G11" i="5"/>
  <c r="M11" s="1"/>
  <c r="AK11" i="7" s="1"/>
  <c r="AQ9"/>
  <c r="AR9"/>
  <c r="N9" s="1"/>
  <c r="N9" i="8" s="1"/>
  <c r="H5" i="2"/>
  <c r="AL18" i="7"/>
  <c r="K18" s="1"/>
  <c r="K18" i="8" s="1"/>
  <c r="AS18" i="7"/>
  <c r="M18"/>
  <c r="M18" i="8" s="1"/>
  <c r="AS14" i="7"/>
  <c r="M14"/>
  <c r="M14" i="8" s="1"/>
  <c r="A36" i="2"/>
  <c r="H10"/>
  <c r="U10" i="7" s="1"/>
  <c r="A4" i="5"/>
  <c r="A36"/>
  <c r="A34" i="3"/>
  <c r="G5" i="5"/>
  <c r="M5" s="1"/>
  <c r="AK5" i="7" s="1"/>
  <c r="J5" s="1"/>
  <c r="J5" i="8" s="1"/>
  <c r="AL4" i="7"/>
  <c r="K4" s="1"/>
  <c r="K4" i="8" s="1"/>
  <c r="H19" i="2"/>
  <c r="U19" i="7" s="1"/>
  <c r="A44" i="3"/>
  <c r="H4" i="4"/>
  <c r="AF4" i="7" s="1"/>
  <c r="H4" s="1"/>
  <c r="H4" i="8" s="1"/>
  <c r="A34" i="4"/>
  <c r="A28" i="5"/>
  <c r="A34"/>
  <c r="H15" i="2"/>
  <c r="U15" i="7" s="1"/>
  <c r="C15" s="1"/>
  <c r="C15" i="8" s="1"/>
  <c r="G5" i="3"/>
  <c r="Q5" s="1"/>
  <c r="Z5" i="7" s="1"/>
  <c r="E5" s="1"/>
  <c r="E5" i="8" s="1"/>
  <c r="A40" i="4"/>
  <c r="A38" i="5"/>
  <c r="AQ16" i="7"/>
  <c r="M16" s="1"/>
  <c r="M16" i="8" s="1"/>
  <c r="H18" i="2"/>
  <c r="U18" i="7" s="1"/>
  <c r="C18" s="1"/>
  <c r="C18" i="8" s="1"/>
  <c r="H14" i="2"/>
  <c r="U14" i="7" s="1"/>
  <c r="C14" s="1"/>
  <c r="C14" i="8" s="1"/>
  <c r="AR16" i="7"/>
  <c r="N16" s="1"/>
  <c r="N16" i="8" s="1"/>
  <c r="AQ6" i="7"/>
  <c r="M6" s="1"/>
  <c r="M6" i="8" s="1"/>
  <c r="A46"/>
  <c r="A46" i="2"/>
  <c r="A46" i="7"/>
  <c r="A46" i="6"/>
  <c r="A30" i="8"/>
  <c r="A30" i="7"/>
  <c r="A30" i="6"/>
  <c r="H18" i="4"/>
  <c r="AE18" i="7"/>
  <c r="AH18" s="1"/>
  <c r="G22" i="5"/>
  <c r="M22" s="1"/>
  <c r="AJ22" i="7"/>
  <c r="A44" i="2"/>
  <c r="A44" i="8"/>
  <c r="A44" i="6"/>
  <c r="A44" i="7"/>
  <c r="A28" i="2"/>
  <c r="A44" i="4"/>
  <c r="A42" i="6"/>
  <c r="A42" i="7"/>
  <c r="A42" i="8"/>
  <c r="H25" i="2"/>
  <c r="U25" i="7" s="1"/>
  <c r="C25" s="1"/>
  <c r="C25" i="8" s="1"/>
  <c r="H17" i="2"/>
  <c r="U17" i="7" s="1"/>
  <c r="H9" i="2"/>
  <c r="U9" i="7" s="1"/>
  <c r="C9" s="1"/>
  <c r="C9" i="8" s="1"/>
  <c r="G22" i="3"/>
  <c r="Q22" s="1"/>
  <c r="Y22" i="7"/>
  <c r="G6" i="3"/>
  <c r="Q6" s="1"/>
  <c r="Y6" i="7"/>
  <c r="Z7" s="1"/>
  <c r="E7" s="1"/>
  <c r="E7" i="8" s="1"/>
  <c r="A30" i="4"/>
  <c r="H10"/>
  <c r="AE10" i="7"/>
  <c r="G17" i="5"/>
  <c r="M17" s="1"/>
  <c r="AJ16" i="7"/>
  <c r="H5" i="4"/>
  <c r="AF5" i="7" s="1"/>
  <c r="H5" s="1"/>
  <c r="H5" i="8" s="1"/>
  <c r="A40" i="7"/>
  <c r="A40" i="8"/>
  <c r="A40" i="6"/>
  <c r="A42" i="2"/>
  <c r="H24"/>
  <c r="U24" i="7" s="1"/>
  <c r="H16" i="2"/>
  <c r="U16" i="7" s="1"/>
  <c r="C16" s="1"/>
  <c r="C16" i="8" s="1"/>
  <c r="H8" i="2"/>
  <c r="U8" i="7" s="1"/>
  <c r="C8" s="1"/>
  <c r="C8" i="8" s="1"/>
  <c r="A42" i="3"/>
  <c r="G16"/>
  <c r="Q16" s="1"/>
  <c r="Y16" i="7"/>
  <c r="A42" i="4"/>
  <c r="H22"/>
  <c r="AE22" i="7"/>
  <c r="AH22" s="1"/>
  <c r="H16" i="4"/>
  <c r="AE16" i="7"/>
  <c r="AH16" s="1"/>
  <c r="G4" i="5"/>
  <c r="M4" s="1"/>
  <c r="AK4" i="7" s="1"/>
  <c r="G20" i="5"/>
  <c r="M20" s="1"/>
  <c r="AJ20" i="7"/>
  <c r="AK21" s="1"/>
  <c r="J21" s="1"/>
  <c r="J21" i="8" s="1"/>
  <c r="AR5" i="7"/>
  <c r="N5" s="1"/>
  <c r="N5" i="8" s="1"/>
  <c r="AQ5" i="7"/>
  <c r="M5" s="1"/>
  <c r="M5" i="8" s="1"/>
  <c r="G14" i="5"/>
  <c r="M14" s="1"/>
  <c r="AJ14" i="7"/>
  <c r="A36" i="8"/>
  <c r="A36" i="6"/>
  <c r="A36" i="7"/>
  <c r="AQ20"/>
  <c r="AR20"/>
  <c r="AR21"/>
  <c r="A38" i="8"/>
  <c r="A38" i="7"/>
  <c r="A38" i="6"/>
  <c r="G27" i="3"/>
  <c r="Q27" s="1"/>
  <c r="Y26" i="7"/>
  <c r="G11" i="3"/>
  <c r="Q11" s="1"/>
  <c r="Y10" i="7"/>
  <c r="Z10" s="1"/>
  <c r="E10" s="1"/>
  <c r="E10" i="8" s="1"/>
  <c r="G14" i="3"/>
  <c r="Q14" s="1"/>
  <c r="Y14" i="7"/>
  <c r="Z15" s="1"/>
  <c r="E15" s="1"/>
  <c r="E15" i="8" s="1"/>
  <c r="AA13" i="7"/>
  <c r="H12" i="4"/>
  <c r="AE12" i="7"/>
  <c r="G6" i="5"/>
  <c r="M6" s="1"/>
  <c r="AJ6" i="7"/>
  <c r="A28" i="8"/>
  <c r="A28" i="7"/>
  <c r="A28" i="6"/>
  <c r="G19" i="3"/>
  <c r="Q19" s="1"/>
  <c r="Y18" i="7"/>
  <c r="H24" i="4"/>
  <c r="AE24" i="7"/>
  <c r="A46" i="3"/>
  <c r="H28" i="4"/>
  <c r="AE28" i="7"/>
  <c r="AH28" s="1"/>
  <c r="A4"/>
  <c r="A4" i="8"/>
  <c r="A4" i="6"/>
  <c r="A28" i="4"/>
  <c r="H14"/>
  <c r="AE14" i="7"/>
  <c r="H8" i="4"/>
  <c r="AE8" i="7"/>
  <c r="A46" i="5"/>
  <c r="A30"/>
  <c r="A34" i="8"/>
  <c r="A34" i="6"/>
  <c r="A34" i="7"/>
  <c r="H29" i="2"/>
  <c r="U29" i="7" s="1"/>
  <c r="H21" i="2"/>
  <c r="U21" i="7" s="1"/>
  <c r="C21" s="1"/>
  <c r="C21" i="8" s="1"/>
  <c r="H13" i="2"/>
  <c r="U13" i="7" s="1"/>
  <c r="C13" s="1"/>
  <c r="C13" i="8" s="1"/>
  <c r="A4" i="3"/>
  <c r="AA20" i="7"/>
  <c r="AA21"/>
  <c r="A46" i="4"/>
  <c r="H26"/>
  <c r="AE26" i="7"/>
  <c r="AH26" s="1"/>
  <c r="H20" i="4"/>
  <c r="AE20" i="7"/>
  <c r="AH20" s="1"/>
  <c r="G25" i="5"/>
  <c r="M25" s="1"/>
  <c r="AJ24" i="7"/>
  <c r="AM24" s="1"/>
  <c r="G9" i="5"/>
  <c r="M9" s="1"/>
  <c r="AJ8" i="7"/>
  <c r="AK8" s="1"/>
  <c r="J8" s="1"/>
  <c r="J8" i="8" s="1"/>
  <c r="A32" i="7"/>
  <c r="A32" i="6"/>
  <c r="A32" i="8"/>
  <c r="A38" i="2"/>
  <c r="A30"/>
  <c r="H28"/>
  <c r="U28" i="7" s="1"/>
  <c r="C28" s="1"/>
  <c r="F28" s="1"/>
  <c r="F28" i="8" s="1"/>
  <c r="H20" i="2"/>
  <c r="U20" i="7" s="1"/>
  <c r="H12" i="2"/>
  <c r="U12" i="7" s="1"/>
  <c r="A40" i="3"/>
  <c r="A36"/>
  <c r="A30"/>
  <c r="G24"/>
  <c r="Q24" s="1"/>
  <c r="Y24" i="7"/>
  <c r="G8" i="3"/>
  <c r="Q8" s="1"/>
  <c r="Y8" i="7"/>
  <c r="H13" i="4"/>
  <c r="H6"/>
  <c r="AE6" i="7"/>
  <c r="A40" i="5"/>
  <c r="G28"/>
  <c r="M28" s="1"/>
  <c r="AJ28" i="7"/>
  <c r="AK29" s="1"/>
  <c r="J29" s="1"/>
  <c r="J29" i="8" s="1"/>
  <c r="G12" i="5"/>
  <c r="M12" s="1"/>
  <c r="AJ12" i="7"/>
  <c r="AK13" s="1"/>
  <c r="J20"/>
  <c r="J20" i="8" s="1"/>
  <c r="J24" i="7"/>
  <c r="J24" i="8" s="1"/>
  <c r="AM18" i="7"/>
  <c r="J19"/>
  <c r="J19" i="8" s="1"/>
  <c r="AC58" i="7"/>
  <c r="Z59"/>
  <c r="AA83"/>
  <c r="Z83"/>
  <c r="AB66"/>
  <c r="Z66"/>
  <c r="Z67"/>
  <c r="C20"/>
  <c r="V20"/>
  <c r="C26"/>
  <c r="C19"/>
  <c r="C19" i="8" s="1"/>
  <c r="V16" i="7"/>
  <c r="C17"/>
  <c r="C17" i="8" s="1"/>
  <c r="V28" i="7"/>
  <c r="C29"/>
  <c r="C29" i="8" s="1"/>
  <c r="C28"/>
  <c r="C24" i="7"/>
  <c r="V24"/>
  <c r="V22"/>
  <c r="C23"/>
  <c r="C23" i="8" s="1"/>
  <c r="C22"/>
  <c r="F23" i="7"/>
  <c r="F23" i="8" s="1"/>
  <c r="H64" i="4"/>
  <c r="AE64" i="7"/>
  <c r="AH64" s="1"/>
  <c r="G76" i="5"/>
  <c r="M76" s="1"/>
  <c r="AJ76" i="7"/>
  <c r="G78" i="5"/>
  <c r="M78" s="1"/>
  <c r="AJ78" i="7"/>
  <c r="H78" i="4"/>
  <c r="AE78" i="7"/>
  <c r="AH78" s="1"/>
  <c r="G83" i="5"/>
  <c r="M83" s="1"/>
  <c r="G67"/>
  <c r="M67" s="1"/>
  <c r="G51"/>
  <c r="M51" s="1"/>
  <c r="F61" i="7"/>
  <c r="F60"/>
  <c r="F48"/>
  <c r="F49"/>
  <c r="F67"/>
  <c r="F66"/>
  <c r="H60" i="4"/>
  <c r="AE60" i="7"/>
  <c r="AH60" s="1"/>
  <c r="G62" i="5"/>
  <c r="M62" s="1"/>
  <c r="AJ62" i="7"/>
  <c r="H72" i="4"/>
  <c r="AE72" i="7"/>
  <c r="AH72" s="1"/>
  <c r="AN50"/>
  <c r="H65" i="4"/>
  <c r="H58"/>
  <c r="AE58" i="7"/>
  <c r="AH58" s="1"/>
  <c r="H52" i="4"/>
  <c r="AE52" i="7"/>
  <c r="AH52" s="1"/>
  <c r="G82" i="5"/>
  <c r="M82" s="1"/>
  <c r="G77"/>
  <c r="M77" s="1"/>
  <c r="G73"/>
  <c r="M73" s="1"/>
  <c r="AJ72" i="7"/>
  <c r="G66" i="5"/>
  <c r="M66" s="1"/>
  <c r="G57"/>
  <c r="M57" s="1"/>
  <c r="AJ56" i="7"/>
  <c r="G50" i="5"/>
  <c r="M50" s="1"/>
  <c r="AL83" i="7"/>
  <c r="F51"/>
  <c r="F50"/>
  <c r="F52"/>
  <c r="F53"/>
  <c r="F55"/>
  <c r="F54"/>
  <c r="F74"/>
  <c r="F75"/>
  <c r="F62"/>
  <c r="F63"/>
  <c r="F83"/>
  <c r="F82"/>
  <c r="G60" i="5"/>
  <c r="M60" s="1"/>
  <c r="AJ60" i="7"/>
  <c r="H82" i="4"/>
  <c r="AE82" i="7"/>
  <c r="AH82" s="1"/>
  <c r="H76" i="4"/>
  <c r="AE76" i="7"/>
  <c r="AH76" s="1"/>
  <c r="H50" i="4"/>
  <c r="AE50" i="7"/>
  <c r="AH50" s="1"/>
  <c r="G70" i="5"/>
  <c r="M70" s="1"/>
  <c r="AJ70" i="7"/>
  <c r="G54" i="5"/>
  <c r="M54" s="1"/>
  <c r="AJ54" i="7"/>
  <c r="AM58"/>
  <c r="AN74"/>
  <c r="AK59"/>
  <c r="AK58"/>
  <c r="AR69"/>
  <c r="AQ68"/>
  <c r="AS68"/>
  <c r="AQ69"/>
  <c r="F70"/>
  <c r="F71"/>
  <c r="F72"/>
  <c r="F73"/>
  <c r="AK67"/>
  <c r="F78"/>
  <c r="F79"/>
  <c r="F80"/>
  <c r="F81"/>
  <c r="F56"/>
  <c r="F57"/>
  <c r="AN66"/>
  <c r="H56" i="4"/>
  <c r="AE56" i="7"/>
  <c r="AH56" s="1"/>
  <c r="H74" i="4"/>
  <c r="AE74" i="7"/>
  <c r="AH74" s="1"/>
  <c r="O26" i="8"/>
  <c r="F58" i="7"/>
  <c r="F59"/>
  <c r="H70" i="4"/>
  <c r="AE70" i="7"/>
  <c r="AH70" s="1"/>
  <c r="H62" i="4"/>
  <c r="AE62" i="7"/>
  <c r="AH62" s="1"/>
  <c r="H68" i="4"/>
  <c r="AE68" i="7"/>
  <c r="AH68" s="1"/>
  <c r="G81" i="5"/>
  <c r="M81" s="1"/>
  <c r="AJ80" i="7"/>
  <c r="G65" i="5"/>
  <c r="M65" s="1"/>
  <c r="AJ64" i="7"/>
  <c r="G49" i="5"/>
  <c r="M49" s="1"/>
  <c r="AJ48" i="7"/>
  <c r="H80" i="4"/>
  <c r="AE80" i="7"/>
  <c r="AH80" s="1"/>
  <c r="H61" i="4"/>
  <c r="H54"/>
  <c r="AE54" i="7"/>
  <c r="AH54" s="1"/>
  <c r="H48" i="4"/>
  <c r="AE48" i="7"/>
  <c r="AH48" s="1"/>
  <c r="G68" i="5"/>
  <c r="M68" s="1"/>
  <c r="AJ68" i="7"/>
  <c r="G52" i="5"/>
  <c r="M52" s="1"/>
  <c r="AJ52" i="7"/>
  <c r="AM74"/>
  <c r="O22" i="8"/>
  <c r="AL59" i="7"/>
  <c r="F69"/>
  <c r="F68"/>
  <c r="H66" i="4"/>
  <c r="AE66" i="7"/>
  <c r="AH66" s="1"/>
  <c r="F76"/>
  <c r="F77"/>
  <c r="F64"/>
  <c r="F65"/>
  <c r="AS10"/>
  <c r="AM26"/>
  <c r="AB26"/>
  <c r="AS28"/>
  <c r="AT28" s="1"/>
  <c r="O28" s="1"/>
  <c r="O28" i="8" s="1"/>
  <c r="AB28" i="7"/>
  <c r="AB20"/>
  <c r="G79" i="5"/>
  <c r="M79" s="1"/>
  <c r="G71"/>
  <c r="M71" s="1"/>
  <c r="G63"/>
  <c r="M63" s="1"/>
  <c r="G55"/>
  <c r="M55" s="1"/>
  <c r="G47"/>
  <c r="M47" s="1"/>
  <c r="G39"/>
  <c r="M39" s="1"/>
  <c r="G31"/>
  <c r="M31" s="1"/>
  <c r="G23"/>
  <c r="M23" s="1"/>
  <c r="AK23" i="7" s="1"/>
  <c r="G15" i="5"/>
  <c r="M15" s="1"/>
  <c r="G7"/>
  <c r="M7" s="1"/>
  <c r="H83" i="4"/>
  <c r="H79"/>
  <c r="H75"/>
  <c r="H71"/>
  <c r="H67"/>
  <c r="H63"/>
  <c r="H59"/>
  <c r="H55"/>
  <c r="H51"/>
  <c r="H47"/>
  <c r="H43"/>
  <c r="H39"/>
  <c r="H35"/>
  <c r="H31"/>
  <c r="H27"/>
  <c r="H23"/>
  <c r="H19"/>
  <c r="H15"/>
  <c r="H11"/>
  <c r="H7"/>
  <c r="G33" i="3"/>
  <c r="Q33" s="1"/>
  <c r="G25"/>
  <c r="Q25" s="1"/>
  <c r="G17"/>
  <c r="Q17" s="1"/>
  <c r="G9"/>
  <c r="Q9" s="1"/>
  <c r="A6" i="1"/>
  <c r="A4" i="2"/>
  <c r="AS8" i="7" l="1"/>
  <c r="AL74"/>
  <c r="AK74"/>
  <c r="AL67"/>
  <c r="AN82"/>
  <c r="AL51"/>
  <c r="AK51"/>
  <c r="AM50"/>
  <c r="V26"/>
  <c r="AL82"/>
  <c r="AK83"/>
  <c r="AM66"/>
  <c r="AL66"/>
  <c r="AL50"/>
  <c r="AM82"/>
  <c r="AL27"/>
  <c r="Z20"/>
  <c r="E20" s="1"/>
  <c r="E20" i="8" s="1"/>
  <c r="U26" i="7"/>
  <c r="AK18"/>
  <c r="J18" s="1"/>
  <c r="J18" i="8" s="1"/>
  <c r="AK31" i="7"/>
  <c r="AK30"/>
  <c r="AM30"/>
  <c r="AL31"/>
  <c r="AL30"/>
  <c r="AN30"/>
  <c r="AM32"/>
  <c r="AL33"/>
  <c r="AK32"/>
  <c r="AN32"/>
  <c r="AL32"/>
  <c r="AK33"/>
  <c r="AK34"/>
  <c r="AM34"/>
  <c r="AN34"/>
  <c r="AL35"/>
  <c r="AK35"/>
  <c r="AL34"/>
  <c r="AM36"/>
  <c r="AN36"/>
  <c r="AK37"/>
  <c r="AL37"/>
  <c r="AL36"/>
  <c r="AK36"/>
  <c r="AM38"/>
  <c r="AL38"/>
  <c r="AL39"/>
  <c r="AN38"/>
  <c r="AK39"/>
  <c r="AK38"/>
  <c r="AM40"/>
  <c r="AN40"/>
  <c r="AK41"/>
  <c r="AL41"/>
  <c r="AL40"/>
  <c r="AK40"/>
  <c r="AM42"/>
  <c r="AN42"/>
  <c r="AK43"/>
  <c r="AK42"/>
  <c r="AL43"/>
  <c r="AL42"/>
  <c r="AN44"/>
  <c r="AK45"/>
  <c r="AK44"/>
  <c r="AL45"/>
  <c r="AL44"/>
  <c r="AM44"/>
  <c r="AK47"/>
  <c r="AM46"/>
  <c r="AK46"/>
  <c r="AL47"/>
  <c r="AL46"/>
  <c r="AN46"/>
  <c r="AN58"/>
  <c r="AL58"/>
  <c r="AF30"/>
  <c r="AG30"/>
  <c r="AH30"/>
  <c r="AF31"/>
  <c r="AG32"/>
  <c r="AF33"/>
  <c r="AH32"/>
  <c r="AF32"/>
  <c r="AF35"/>
  <c r="AF34"/>
  <c r="AH34"/>
  <c r="AG34"/>
  <c r="AF37"/>
  <c r="AF36"/>
  <c r="AH36"/>
  <c r="AG36"/>
  <c r="AG38"/>
  <c r="AF39"/>
  <c r="AH38"/>
  <c r="AF38"/>
  <c r="AF41"/>
  <c r="AF40"/>
  <c r="AG40"/>
  <c r="AH40"/>
  <c r="AF43"/>
  <c r="AH42"/>
  <c r="AG42"/>
  <c r="AF42"/>
  <c r="AG44"/>
  <c r="AF45"/>
  <c r="AH44"/>
  <c r="AF44"/>
  <c r="AG46"/>
  <c r="AF46"/>
  <c r="AH46"/>
  <c r="AF47"/>
  <c r="Z31"/>
  <c r="AA31"/>
  <c r="Z30"/>
  <c r="AA30"/>
  <c r="AC30"/>
  <c r="AB30"/>
  <c r="AA32"/>
  <c r="AB32"/>
  <c r="AC32"/>
  <c r="Z32"/>
  <c r="Z33"/>
  <c r="AA33"/>
  <c r="AA34"/>
  <c r="Z35"/>
  <c r="AB34"/>
  <c r="AC34"/>
  <c r="AA35"/>
  <c r="Z34"/>
  <c r="Z36"/>
  <c r="AA36"/>
  <c r="Z37"/>
  <c r="AC36"/>
  <c r="AA37"/>
  <c r="AB36"/>
  <c r="AA38"/>
  <c r="Z39"/>
  <c r="AA39"/>
  <c r="AC38"/>
  <c r="AB38"/>
  <c r="Z38"/>
  <c r="AA40"/>
  <c r="Z41"/>
  <c r="AA41"/>
  <c r="AC40"/>
  <c r="AB40"/>
  <c r="Z40"/>
  <c r="AB42"/>
  <c r="AC42"/>
  <c r="Z42"/>
  <c r="AA42"/>
  <c r="Z43"/>
  <c r="AA43"/>
  <c r="Z45"/>
  <c r="AA45"/>
  <c r="Z44"/>
  <c r="AC44"/>
  <c r="AA44"/>
  <c r="AB44"/>
  <c r="Z47"/>
  <c r="AA47"/>
  <c r="Z46"/>
  <c r="AA46"/>
  <c r="AC46"/>
  <c r="AB46"/>
  <c r="U30"/>
  <c r="V30"/>
  <c r="W30"/>
  <c r="U31"/>
  <c r="V32"/>
  <c r="U33"/>
  <c r="W32"/>
  <c r="U32"/>
  <c r="U34"/>
  <c r="V34"/>
  <c r="W34"/>
  <c r="U35"/>
  <c r="V36"/>
  <c r="U37"/>
  <c r="W36"/>
  <c r="U36"/>
  <c r="U38"/>
  <c r="V38"/>
  <c r="W38"/>
  <c r="U39"/>
  <c r="V40"/>
  <c r="U41"/>
  <c r="W40"/>
  <c r="U40"/>
  <c r="U42"/>
  <c r="V42"/>
  <c r="W42"/>
  <c r="U43"/>
  <c r="AM4"/>
  <c r="AK20"/>
  <c r="Z27"/>
  <c r="E27" s="1"/>
  <c r="E27" i="8" s="1"/>
  <c r="AK12" i="7"/>
  <c r="J12" s="1"/>
  <c r="J12" i="8" s="1"/>
  <c r="Z25" i="7"/>
  <c r="Z9"/>
  <c r="E9" s="1"/>
  <c r="E9" i="8" s="1"/>
  <c r="M12" i="7"/>
  <c r="M12" i="8" s="1"/>
  <c r="AS12" i="7"/>
  <c r="M4"/>
  <c r="M4" i="8" s="1"/>
  <c r="AS4" i="7"/>
  <c r="AM10"/>
  <c r="J11"/>
  <c r="J11" i="8" s="1"/>
  <c r="Z23" i="7"/>
  <c r="E23" s="1"/>
  <c r="E23" i="8" s="1"/>
  <c r="AB22" i="7"/>
  <c r="AH24"/>
  <c r="AG24"/>
  <c r="V14"/>
  <c r="AB4"/>
  <c r="AB12"/>
  <c r="J13"/>
  <c r="J13" i="8" s="1"/>
  <c r="Z11" i="7"/>
  <c r="E11" s="1"/>
  <c r="E11" i="8" s="1"/>
  <c r="V10" i="7"/>
  <c r="Z8"/>
  <c r="E8" s="1"/>
  <c r="E8" i="8" s="1"/>
  <c r="M9" i="7"/>
  <c r="M9" i="8" s="1"/>
  <c r="AM28" i="7"/>
  <c r="AK22"/>
  <c r="J22" s="1"/>
  <c r="J22" i="8" s="1"/>
  <c r="AM20" i="7"/>
  <c r="AK15"/>
  <c r="J15" s="1"/>
  <c r="J15" i="8" s="1"/>
  <c r="F29" i="7"/>
  <c r="F29" i="8" s="1"/>
  <c r="V6" i="7"/>
  <c r="U5"/>
  <c r="C5" s="1"/>
  <c r="C5" i="8" s="1"/>
  <c r="AK7" i="7"/>
  <c r="J7" s="1"/>
  <c r="J7" i="8" s="1"/>
  <c r="U4" i="7"/>
  <c r="V12"/>
  <c r="C10"/>
  <c r="C12"/>
  <c r="F12" s="1"/>
  <c r="F12" i="8" s="1"/>
  <c r="J4" i="7"/>
  <c r="J4" i="8" s="1"/>
  <c r="AS6" i="7"/>
  <c r="AG4"/>
  <c r="V8"/>
  <c r="V18"/>
  <c r="AS16"/>
  <c r="AT16" s="1"/>
  <c r="O16" s="1"/>
  <c r="Z17"/>
  <c r="Z16"/>
  <c r="E16" s="1"/>
  <c r="E16" i="8" s="1"/>
  <c r="F18" i="7"/>
  <c r="F18" i="8" s="1"/>
  <c r="AA18" i="7"/>
  <c r="AA19"/>
  <c r="F19" s="1"/>
  <c r="F19" i="8" s="1"/>
  <c r="AK24" i="7"/>
  <c r="AF22"/>
  <c r="AF23"/>
  <c r="AG22" s="1"/>
  <c r="AF8"/>
  <c r="H8" s="1"/>
  <c r="H8" i="8" s="1"/>
  <c r="AF9" i="7"/>
  <c r="H9" s="1"/>
  <c r="H9" i="8" s="1"/>
  <c r="Z19" i="7"/>
  <c r="E19" s="1"/>
  <c r="E19" i="8" s="1"/>
  <c r="AF10" i="7"/>
  <c r="H10" s="1"/>
  <c r="H10" i="8" s="1"/>
  <c r="AF11" i="7"/>
  <c r="AF12"/>
  <c r="H12" s="1"/>
  <c r="H12" i="8" s="1"/>
  <c r="AF13" i="7"/>
  <c r="AF28"/>
  <c r="AF29"/>
  <c r="AG28" s="1"/>
  <c r="AA14"/>
  <c r="F14" s="1"/>
  <c r="F14" i="8" s="1"/>
  <c r="AA15" i="7"/>
  <c r="F15" s="1"/>
  <c r="F15" i="8" s="1"/>
  <c r="AF6" i="7"/>
  <c r="H6" s="1"/>
  <c r="H6" i="8" s="1"/>
  <c r="AF7" i="7"/>
  <c r="AF20"/>
  <c r="AF21"/>
  <c r="AG20" s="1"/>
  <c r="AL8"/>
  <c r="K8" s="1"/>
  <c r="K8" i="8" s="1"/>
  <c r="AL9" i="7"/>
  <c r="K9" s="1"/>
  <c r="K9" i="8" s="1"/>
  <c r="AF26" i="7"/>
  <c r="AF27"/>
  <c r="AG26" s="1"/>
  <c r="A6" i="8"/>
  <c r="A6" i="7"/>
  <c r="A6" i="6"/>
  <c r="A6" i="2"/>
  <c r="A6" i="3"/>
  <c r="A6" i="4"/>
  <c r="A6" i="5"/>
  <c r="AL12" i="7"/>
  <c r="K12" s="1"/>
  <c r="K12" i="8" s="1"/>
  <c r="AL13" i="7"/>
  <c r="K13" s="1"/>
  <c r="K13" i="8" s="1"/>
  <c r="AA8" i="7"/>
  <c r="F8" s="1"/>
  <c r="F8" i="8" s="1"/>
  <c r="AA9" i="7"/>
  <c r="F9" s="1"/>
  <c r="F9" i="8" s="1"/>
  <c r="AK9" i="7"/>
  <c r="J9" s="1"/>
  <c r="J9" i="8" s="1"/>
  <c r="AF14" i="7"/>
  <c r="H14" s="1"/>
  <c r="H14" i="8" s="1"/>
  <c r="AF15" i="7"/>
  <c r="H15" s="1"/>
  <c r="H15" i="8" s="1"/>
  <c r="Z14" i="7"/>
  <c r="AL20"/>
  <c r="AL21"/>
  <c r="AA17"/>
  <c r="F17" s="1"/>
  <c r="F17" i="8" s="1"/>
  <c r="AA16" i="7"/>
  <c r="F16" s="1"/>
  <c r="F16" i="8" s="1"/>
  <c r="AA10" i="7"/>
  <c r="AA11"/>
  <c r="Z18"/>
  <c r="E18" s="1"/>
  <c r="E18" i="8" s="1"/>
  <c r="AL14" i="7"/>
  <c r="K14" s="1"/>
  <c r="K14" i="8" s="1"/>
  <c r="AL15" i="7"/>
  <c r="K15" s="1"/>
  <c r="K15" i="8" s="1"/>
  <c r="AA7" i="7"/>
  <c r="F7" s="1"/>
  <c r="F7" i="8" s="1"/>
  <c r="AA6" i="7"/>
  <c r="F6" s="1"/>
  <c r="F6" i="8" s="1"/>
  <c r="AL28" i="7"/>
  <c r="AL29"/>
  <c r="AK28"/>
  <c r="J28" s="1"/>
  <c r="J28" i="8" s="1"/>
  <c r="AA24" i="7"/>
  <c r="AA25"/>
  <c r="AL24"/>
  <c r="AL25"/>
  <c r="AF24"/>
  <c r="AF25"/>
  <c r="AL6"/>
  <c r="K6" s="1"/>
  <c r="K6" i="8" s="1"/>
  <c r="AL7" i="7"/>
  <c r="K7" s="1"/>
  <c r="K7" i="8" s="1"/>
  <c r="AK14" i="7"/>
  <c r="J14" s="1"/>
  <c r="J14" i="8" s="1"/>
  <c r="Z6" i="7"/>
  <c r="AL22"/>
  <c r="AL23"/>
  <c r="Z24"/>
  <c r="E24" s="1"/>
  <c r="E24" i="8" s="1"/>
  <c r="AK25" i="7"/>
  <c r="J25" s="1"/>
  <c r="J25" i="8" s="1"/>
  <c r="AK6" i="7"/>
  <c r="J6" s="1"/>
  <c r="J6" i="8" s="1"/>
  <c r="AA26" i="7"/>
  <c r="AA27"/>
  <c r="Z26"/>
  <c r="E26" s="1"/>
  <c r="E26" i="8" s="1"/>
  <c r="AF16" i="7"/>
  <c r="H16" s="1"/>
  <c r="H16" i="8" s="1"/>
  <c r="AF17" i="7"/>
  <c r="H17" s="1"/>
  <c r="H17" i="8" s="1"/>
  <c r="AL17" i="7"/>
  <c r="K17" s="1"/>
  <c r="K17" i="8" s="1"/>
  <c r="AL16" i="7"/>
  <c r="K16" s="1"/>
  <c r="K16" i="8" s="1"/>
  <c r="AA23" i="7"/>
  <c r="AA22"/>
  <c r="AK16"/>
  <c r="AK17"/>
  <c r="J17" s="1"/>
  <c r="J17" i="8" s="1"/>
  <c r="Z22" i="7"/>
  <c r="E22" s="1"/>
  <c r="E22" i="8" s="1"/>
  <c r="AF18" i="7"/>
  <c r="H18" s="1"/>
  <c r="H18" i="8" s="1"/>
  <c r="AF19" i="7"/>
  <c r="AM22"/>
  <c r="J23"/>
  <c r="J23" i="8" s="1"/>
  <c r="AB24" i="7"/>
  <c r="E25"/>
  <c r="E25" i="8" s="1"/>
  <c r="E17" i="7"/>
  <c r="E17" i="8" s="1"/>
  <c r="F24" i="7"/>
  <c r="F24" i="8" s="1"/>
  <c r="F25" i="7"/>
  <c r="F25" i="8" s="1"/>
  <c r="C24"/>
  <c r="F26" i="7"/>
  <c r="F26" i="8" s="1"/>
  <c r="F27" i="7"/>
  <c r="F27" i="8" s="1"/>
  <c r="C26"/>
  <c r="F20" i="7"/>
  <c r="F20" i="8" s="1"/>
  <c r="F21" i="7"/>
  <c r="F21" i="8" s="1"/>
  <c r="C20"/>
  <c r="AF63" i="7"/>
  <c r="AF62"/>
  <c r="AG62"/>
  <c r="AF54"/>
  <c r="AF55"/>
  <c r="AG54"/>
  <c r="AG50"/>
  <c r="AF51"/>
  <c r="AF50"/>
  <c r="AF52"/>
  <c r="AG52"/>
  <c r="AF53"/>
  <c r="AN62"/>
  <c r="AL63"/>
  <c r="AL62"/>
  <c r="AM62"/>
  <c r="AK63"/>
  <c r="AK62"/>
  <c r="AM60"/>
  <c r="AK60"/>
  <c r="AN60"/>
  <c r="AL60"/>
  <c r="AL61"/>
  <c r="AK61"/>
  <c r="AK65"/>
  <c r="AM64"/>
  <c r="AK64"/>
  <c r="AN64"/>
  <c r="AL64"/>
  <c r="AL65"/>
  <c r="AF74"/>
  <c r="AG74"/>
  <c r="AF75"/>
  <c r="AK56"/>
  <c r="AL57"/>
  <c r="AM56"/>
  <c r="AL56"/>
  <c r="AK57"/>
  <c r="AN56"/>
  <c r="AN78"/>
  <c r="AK78"/>
  <c r="AM78"/>
  <c r="AL78"/>
  <c r="AK79"/>
  <c r="AL79"/>
  <c r="AM52"/>
  <c r="AK53"/>
  <c r="AK52"/>
  <c r="AN52"/>
  <c r="AL52"/>
  <c r="AL53"/>
  <c r="AF70"/>
  <c r="AF71"/>
  <c r="AG70"/>
  <c r="AF76"/>
  <c r="AG76"/>
  <c r="AF77"/>
  <c r="AF58"/>
  <c r="AG58"/>
  <c r="AF59"/>
  <c r="AF60"/>
  <c r="AG60"/>
  <c r="AF61"/>
  <c r="AG80"/>
  <c r="AF80"/>
  <c r="AF81"/>
  <c r="AK81"/>
  <c r="AL80"/>
  <c r="AM80"/>
  <c r="AL81"/>
  <c r="AK80"/>
  <c r="AN80"/>
  <c r="AG56"/>
  <c r="AF57"/>
  <c r="AF56"/>
  <c r="AM76"/>
  <c r="AN76"/>
  <c r="AL76"/>
  <c r="AK77"/>
  <c r="AL77"/>
  <c r="AK76"/>
  <c r="AL68"/>
  <c r="AN68"/>
  <c r="AM68"/>
  <c r="AL69"/>
  <c r="AK68"/>
  <c r="AK69"/>
  <c r="AK54"/>
  <c r="AK55"/>
  <c r="AN54"/>
  <c r="AL55"/>
  <c r="AM54"/>
  <c r="AL54"/>
  <c r="AG82"/>
  <c r="AF82"/>
  <c r="AF83"/>
  <c r="AK72"/>
  <c r="AL72"/>
  <c r="AM72"/>
  <c r="AN72"/>
  <c r="AK73"/>
  <c r="AL73"/>
  <c r="AK49"/>
  <c r="AK48"/>
  <c r="AN48"/>
  <c r="AL49"/>
  <c r="AM48"/>
  <c r="AL48"/>
  <c r="AG66"/>
  <c r="AF66"/>
  <c r="AF67"/>
  <c r="AF68"/>
  <c r="AG68"/>
  <c r="AF69"/>
  <c r="AG64"/>
  <c r="AF64"/>
  <c r="AF65"/>
  <c r="AF79"/>
  <c r="AG78"/>
  <c r="AF78"/>
  <c r="AG48"/>
  <c r="I24" s="1"/>
  <c r="AF49"/>
  <c r="AF48"/>
  <c r="AK70"/>
  <c r="AL70"/>
  <c r="AL71"/>
  <c r="AK71"/>
  <c r="AN70"/>
  <c r="AM70"/>
  <c r="AF73"/>
  <c r="AG72"/>
  <c r="AF72"/>
  <c r="D22"/>
  <c r="D22" i="8" s="1"/>
  <c r="AC26" i="7"/>
  <c r="G26" s="1"/>
  <c r="G26" i="8" s="1"/>
  <c r="D20" i="7"/>
  <c r="D20" i="8" s="1"/>
  <c r="AC28" i="7"/>
  <c r="G28" s="1"/>
  <c r="G28" i="8" s="1"/>
  <c r="AC24" i="7"/>
  <c r="G24" s="1"/>
  <c r="G24" i="8" s="1"/>
  <c r="AC20" i="7"/>
  <c r="G20" s="1"/>
  <c r="G20" i="8" s="1"/>
  <c r="AC22" i="7"/>
  <c r="G22" s="1"/>
  <c r="G22" i="8" s="1"/>
  <c r="M2" i="5"/>
  <c r="A8" i="1"/>
  <c r="C12" i="8" l="1"/>
  <c r="AM12" i="7"/>
  <c r="F10"/>
  <c r="F10" i="8" s="1"/>
  <c r="AB10" i="7"/>
  <c r="F11"/>
  <c r="F11" i="8" s="1"/>
  <c r="C10"/>
  <c r="F13" i="7"/>
  <c r="F13" i="8" s="1"/>
  <c r="V4" i="7"/>
  <c r="W4" s="1"/>
  <c r="D4" s="1"/>
  <c r="C4"/>
  <c r="D16"/>
  <c r="AB16"/>
  <c r="AM6"/>
  <c r="AT8"/>
  <c r="O8" s="1"/>
  <c r="AT4"/>
  <c r="O4" s="1"/>
  <c r="AT12"/>
  <c r="O12" s="1"/>
  <c r="AT18"/>
  <c r="O18" s="1"/>
  <c r="O16" i="8"/>
  <c r="U16" i="6"/>
  <c r="AT14" i="7"/>
  <c r="O14" s="1"/>
  <c r="AT10"/>
  <c r="O10" s="1"/>
  <c r="AT6"/>
  <c r="O6" s="1"/>
  <c r="AM14"/>
  <c r="AG14"/>
  <c r="AB8"/>
  <c r="AB18"/>
  <c r="AG18"/>
  <c r="H19"/>
  <c r="H19" i="8" s="1"/>
  <c r="AG16" i="7"/>
  <c r="AG12"/>
  <c r="H13"/>
  <c r="H13" i="8" s="1"/>
  <c r="AG6" i="7"/>
  <c r="H7"/>
  <c r="H7" i="8" s="1"/>
  <c r="AG10" i="7"/>
  <c r="H11"/>
  <c r="H11" i="8" s="1"/>
  <c r="J16" i="7"/>
  <c r="J16" i="8" s="1"/>
  <c r="AM16" i="7"/>
  <c r="E6"/>
  <c r="E6" i="8" s="1"/>
  <c r="AB6" i="7"/>
  <c r="E14"/>
  <c r="E14" i="8" s="1"/>
  <c r="AB14" i="7"/>
  <c r="AM8"/>
  <c r="AN18" s="1"/>
  <c r="L18" s="1"/>
  <c r="AG8"/>
  <c r="A8"/>
  <c r="A8" i="6"/>
  <c r="A8" i="8"/>
  <c r="A8" i="5"/>
  <c r="A8" i="4"/>
  <c r="A8" i="2"/>
  <c r="A8" i="3"/>
  <c r="I24" i="8"/>
  <c r="I26" i="7"/>
  <c r="AN20"/>
  <c r="L20" s="1"/>
  <c r="L20" i="8" s="1"/>
  <c r="AN28" i="7"/>
  <c r="L28" s="1"/>
  <c r="L28" i="8" s="1"/>
  <c r="AN22" i="7"/>
  <c r="L22" s="1"/>
  <c r="L22" i="8" s="1"/>
  <c r="I20" i="7"/>
  <c r="I28"/>
  <c r="I22"/>
  <c r="AN26"/>
  <c r="L26" s="1"/>
  <c r="L26" i="8" s="1"/>
  <c r="AN24" i="7"/>
  <c r="L24" s="1"/>
  <c r="L24" i="8" s="1"/>
  <c r="D18" i="7"/>
  <c r="D24"/>
  <c r="D24" i="8" s="1"/>
  <c r="D28" i="7"/>
  <c r="D28" i="8" s="1"/>
  <c r="D26" i="7"/>
  <c r="D26" i="8" s="1"/>
  <c r="A10" i="1"/>
  <c r="A12" s="1"/>
  <c r="W14" i="7" l="1"/>
  <c r="D14" s="1"/>
  <c r="W8"/>
  <c r="D8" s="1"/>
  <c r="I8" i="2" s="1"/>
  <c r="W10" i="7"/>
  <c r="D10" s="1"/>
  <c r="D10" i="8" s="1"/>
  <c r="W12" i="7"/>
  <c r="D12" s="1"/>
  <c r="D12" i="8" s="1"/>
  <c r="AH14" i="7"/>
  <c r="AH12"/>
  <c r="I12" s="1"/>
  <c r="AH8"/>
  <c r="I8" s="1"/>
  <c r="AH10"/>
  <c r="I10" s="1"/>
  <c r="I10" i="4" s="1"/>
  <c r="W6" i="7"/>
  <c r="D6" s="1"/>
  <c r="I6" i="2" s="1"/>
  <c r="AH6" i="7"/>
  <c r="I6" s="1"/>
  <c r="I6" i="4" s="1"/>
  <c r="AH4" i="7"/>
  <c r="I4" s="1"/>
  <c r="C4" i="8"/>
  <c r="F5" i="7"/>
  <c r="F5" i="8" s="1"/>
  <c r="F4" i="7"/>
  <c r="F4" i="8" s="1"/>
  <c r="D16"/>
  <c r="I16" i="2"/>
  <c r="D4" i="8"/>
  <c r="I4" i="2"/>
  <c r="D18" i="8"/>
  <c r="I18" i="2"/>
  <c r="I14" i="7"/>
  <c r="I14" i="8" s="1"/>
  <c r="L18"/>
  <c r="N18" i="5"/>
  <c r="U10" i="6"/>
  <c r="O10" i="8"/>
  <c r="U18" i="6"/>
  <c r="O18" i="8"/>
  <c r="O14"/>
  <c r="U14" i="6"/>
  <c r="O12" i="8"/>
  <c r="U12" i="6"/>
  <c r="O4" i="8"/>
  <c r="U4" i="6"/>
  <c r="O6" i="8"/>
  <c r="U6" i="6"/>
  <c r="O8" i="8"/>
  <c r="U8" i="6"/>
  <c r="AN16" i="7"/>
  <c r="L16" s="1"/>
  <c r="N16" i="5" s="1"/>
  <c r="AN10" i="7"/>
  <c r="L10" s="1"/>
  <c r="AN4"/>
  <c r="L4" s="1"/>
  <c r="AN8"/>
  <c r="L8" s="1"/>
  <c r="L8" i="8" s="1"/>
  <c r="AN6" i="7"/>
  <c r="L6" s="1"/>
  <c r="AN14"/>
  <c r="L14" s="1"/>
  <c r="AN12"/>
  <c r="L12" s="1"/>
  <c r="N12" i="5" s="1"/>
  <c r="AC6" i="7"/>
  <c r="G6" s="1"/>
  <c r="AC4"/>
  <c r="G4" s="1"/>
  <c r="AC10"/>
  <c r="G10" s="1"/>
  <c r="AC12"/>
  <c r="G12" s="1"/>
  <c r="AC8"/>
  <c r="G8" s="1"/>
  <c r="AC14"/>
  <c r="G14" s="1"/>
  <c r="AC16"/>
  <c r="G16" s="1"/>
  <c r="AC18"/>
  <c r="G18" s="1"/>
  <c r="I16"/>
  <c r="I18"/>
  <c r="I18" i="4" s="1"/>
  <c r="A10" i="6"/>
  <c r="A10" i="8"/>
  <c r="A10" i="7"/>
  <c r="A10" i="3"/>
  <c r="A10" i="5"/>
  <c r="A10" i="4"/>
  <c r="A10" i="2"/>
  <c r="A12" i="8"/>
  <c r="A12" i="7"/>
  <c r="A12" i="6"/>
  <c r="A12" i="4"/>
  <c r="A12" i="3"/>
  <c r="A12" i="2"/>
  <c r="A12" i="5"/>
  <c r="I22" i="8"/>
  <c r="P22" i="7"/>
  <c r="I26" i="8"/>
  <c r="P26" i="7"/>
  <c r="P20"/>
  <c r="I20" i="8"/>
  <c r="P28" i="7"/>
  <c r="I28" i="8"/>
  <c r="P24" i="7"/>
  <c r="A14" i="1"/>
  <c r="P4" i="7" l="1"/>
  <c r="D14" i="8"/>
  <c r="I14" i="2"/>
  <c r="I10"/>
  <c r="D8" i="8"/>
  <c r="I12" i="2"/>
  <c r="D6" i="8"/>
  <c r="G14"/>
  <c r="R14" i="3"/>
  <c r="G8" i="8"/>
  <c r="R8" i="3"/>
  <c r="G12" i="8"/>
  <c r="R12" i="3"/>
  <c r="G10" i="8"/>
  <c r="R10" i="3"/>
  <c r="G4" i="8"/>
  <c r="R4" i="3"/>
  <c r="G6" i="8"/>
  <c r="R6" i="3"/>
  <c r="G18" i="8"/>
  <c r="R18" i="3"/>
  <c r="G16" i="8"/>
  <c r="R16" i="3"/>
  <c r="P6" i="7"/>
  <c r="P6" i="8" s="1"/>
  <c r="I14" i="4"/>
  <c r="I6" i="8"/>
  <c r="L16"/>
  <c r="P16" i="7"/>
  <c r="P16" i="8" s="1"/>
  <c r="L12"/>
  <c r="L14"/>
  <c r="N14" i="5"/>
  <c r="L6" i="8"/>
  <c r="N6" i="5"/>
  <c r="P8" i="7"/>
  <c r="P8" i="8" s="1"/>
  <c r="N8" i="5"/>
  <c r="L4" i="8"/>
  <c r="N4" i="5"/>
  <c r="L10" i="8"/>
  <c r="N10" i="5"/>
  <c r="I18" i="8"/>
  <c r="I8"/>
  <c r="I8" i="4"/>
  <c r="I4" i="8"/>
  <c r="I4" i="4"/>
  <c r="I16" i="8"/>
  <c r="I16" i="4"/>
  <c r="I12" i="8"/>
  <c r="I12" i="4"/>
  <c r="P12" i="7"/>
  <c r="P12" i="8" s="1"/>
  <c r="P18" i="7"/>
  <c r="P18" i="8" s="1"/>
  <c r="P14" i="7"/>
  <c r="P14" i="8" s="1"/>
  <c r="I10"/>
  <c r="P10" i="7"/>
  <c r="P10" i="8" s="1"/>
  <c r="A14"/>
  <c r="A14" i="7"/>
  <c r="A14" i="6"/>
  <c r="A14" i="3"/>
  <c r="A14" i="2"/>
  <c r="A14" i="4"/>
  <c r="A14" i="5"/>
  <c r="Q24" i="7"/>
  <c r="P24" i="8"/>
  <c r="Q26" i="7"/>
  <c r="P26" i="8"/>
  <c r="P22"/>
  <c r="Q22" i="7"/>
  <c r="Q28"/>
  <c r="P28" i="8"/>
  <c r="P20"/>
  <c r="Q20" i="7"/>
  <c r="A16" i="1"/>
  <c r="A16" i="9" s="1"/>
  <c r="Q4" i="7" l="1"/>
  <c r="R4" s="1"/>
  <c r="Q20" i="8"/>
  <c r="R20" i="7"/>
  <c r="Q28" i="8"/>
  <c r="R28" i="7"/>
  <c r="Q26" i="8"/>
  <c r="R26" i="7"/>
  <c r="Q24" i="8"/>
  <c r="R24" i="7"/>
  <c r="Q22" i="8"/>
  <c r="R22" i="7"/>
  <c r="H16" i="9"/>
  <c r="F16"/>
  <c r="E16"/>
  <c r="G16"/>
  <c r="B16"/>
  <c r="C16"/>
  <c r="D16"/>
  <c r="P4" i="8"/>
  <c r="Q12" i="7"/>
  <c r="Q18"/>
  <c r="Q16"/>
  <c r="Q10"/>
  <c r="R10" s="1"/>
  <c r="Q6"/>
  <c r="R6" s="1"/>
  <c r="Q14"/>
  <c r="Q8"/>
  <c r="R8" s="1"/>
  <c r="A18" i="1"/>
  <c r="A18" i="9" s="1"/>
  <c r="A16" i="7"/>
  <c r="A16" i="6"/>
  <c r="A16" i="8"/>
  <c r="A16" i="2"/>
  <c r="A16" i="4"/>
  <c r="A16" i="3"/>
  <c r="A16" i="5"/>
  <c r="A24" i="1"/>
  <c r="A24" i="9" s="1"/>
  <c r="Q14" i="8" l="1"/>
  <c r="R14" i="7"/>
  <c r="Q18" i="8"/>
  <c r="R18" i="7"/>
  <c r="Q16" i="8"/>
  <c r="R16" i="7"/>
  <c r="Q12" i="8"/>
  <c r="R12" i="7"/>
  <c r="D24" i="9"/>
  <c r="H24"/>
  <c r="B24"/>
  <c r="E24"/>
  <c r="G24"/>
  <c r="F24"/>
  <c r="C24"/>
  <c r="C18"/>
  <c r="H18"/>
  <c r="F18"/>
  <c r="E18"/>
  <c r="B18"/>
  <c r="D18"/>
  <c r="G18"/>
  <c r="Q10" i="8"/>
  <c r="Q8"/>
  <c r="Q6"/>
  <c r="Q4"/>
  <c r="A26" i="1"/>
  <c r="A26" i="9" s="1"/>
  <c r="A24" i="7"/>
  <c r="A24" i="8"/>
  <c r="A24" i="6"/>
  <c r="A24" i="5"/>
  <c r="A24" i="2"/>
  <c r="A24" i="4"/>
  <c r="A24" i="3"/>
  <c r="A20" i="1"/>
  <c r="A20" i="9" s="1"/>
  <c r="A18" i="6"/>
  <c r="A18" i="8"/>
  <c r="A18" i="7"/>
  <c r="A18" i="4"/>
  <c r="A18" i="5"/>
  <c r="A18" i="2"/>
  <c r="A18" i="3"/>
  <c r="S14" i="7" l="1"/>
  <c r="S12"/>
  <c r="S6"/>
  <c r="E26" i="9"/>
  <c r="H26"/>
  <c r="F26"/>
  <c r="B26"/>
  <c r="D26"/>
  <c r="C26"/>
  <c r="G26"/>
  <c r="B20"/>
  <c r="H20"/>
  <c r="D20"/>
  <c r="C20"/>
  <c r="F20"/>
  <c r="E20"/>
  <c r="G20"/>
  <c r="S10" i="7"/>
  <c r="S8"/>
  <c r="S4"/>
  <c r="A22" i="1"/>
  <c r="A22" i="9" s="1"/>
  <c r="A20" i="7"/>
  <c r="A20" i="8"/>
  <c r="A20" i="6"/>
  <c r="A20" i="4"/>
  <c r="A20" i="3"/>
  <c r="A20" i="5"/>
  <c r="A20" i="2"/>
  <c r="A26" i="6"/>
  <c r="A26" i="7"/>
  <c r="A26" i="8"/>
  <c r="A26" i="4"/>
  <c r="A26" i="3"/>
  <c r="A26" i="5"/>
  <c r="A26" i="2"/>
  <c r="A14" i="9" l="1"/>
  <c r="A10"/>
  <c r="E10" s="1"/>
  <c r="A12"/>
  <c r="A4"/>
  <c r="H4" s="1"/>
  <c r="A8"/>
  <c r="G8" s="1"/>
  <c r="C22"/>
  <c r="E22"/>
  <c r="D22"/>
  <c r="F22"/>
  <c r="G22"/>
  <c r="H22"/>
  <c r="B22"/>
  <c r="A6"/>
  <c r="G6" s="1"/>
  <c r="A22" i="8"/>
  <c r="A22" i="7"/>
  <c r="A22" i="6"/>
  <c r="A22" i="2"/>
  <c r="A22" i="4"/>
  <c r="A22" i="5"/>
  <c r="A22" i="3"/>
  <c r="H8" i="9" l="1"/>
  <c r="F8"/>
  <c r="B8"/>
  <c r="F10"/>
  <c r="B10"/>
  <c r="H10"/>
  <c r="C10"/>
  <c r="D4"/>
  <c r="C4"/>
  <c r="G4"/>
  <c r="G14"/>
  <c r="D14"/>
  <c r="F14"/>
  <c r="H14"/>
  <c r="E14"/>
  <c r="C14"/>
  <c r="B14"/>
  <c r="G10"/>
  <c r="D10"/>
  <c r="B4"/>
  <c r="E4"/>
  <c r="F4"/>
  <c r="E8"/>
  <c r="D8"/>
  <c r="C8"/>
  <c r="C12"/>
  <c r="B12"/>
  <c r="H12"/>
  <c r="F12"/>
  <c r="G12"/>
  <c r="D12"/>
  <c r="E12"/>
  <c r="E6"/>
  <c r="F6"/>
  <c r="H6"/>
  <c r="D6"/>
  <c r="C6"/>
  <c r="B6"/>
</calcChain>
</file>

<file path=xl/sharedStrings.xml><?xml version="1.0" encoding="utf-8"?>
<sst xmlns="http://schemas.openxmlformats.org/spreadsheetml/2006/main" count="561" uniqueCount="109">
  <si>
    <t>startovní číslo</t>
  </si>
  <si>
    <t>Družstvo</t>
  </si>
  <si>
    <t>Plamen</t>
  </si>
  <si>
    <t>Požární útok</t>
  </si>
  <si>
    <t>Dosažené časy</t>
  </si>
  <si>
    <t>Příčina neplatnosti pokusu (pokud není uveden je pokus platný nebo se předpokládá že družstvo k pokusu nenastoupilo)</t>
  </si>
  <si>
    <t>Výsledek</t>
  </si>
  <si>
    <t>1. časoměřič nebo levý  terč</t>
  </si>
  <si>
    <t>2. časoměřič nebo pravý terč</t>
  </si>
  <si>
    <t>3. časoměřič</t>
  </si>
  <si>
    <t>pořadí</t>
  </si>
  <si>
    <t>start. číslo</t>
  </si>
  <si>
    <t>Soutěžní družstvo</t>
  </si>
  <si>
    <t>1pokus</t>
  </si>
  <si>
    <t>2pokus</t>
  </si>
  <si>
    <t>útok CTIF</t>
  </si>
  <si>
    <t>Základem je čas naměřeny od startu po signál velitele</t>
  </si>
  <si>
    <t>Výsledek soutěže</t>
  </si>
  <si>
    <t>I. časoměřič</t>
  </si>
  <si>
    <t>II. časoměřič</t>
  </si>
  <si>
    <t>III. časoměřič</t>
  </si>
  <si>
    <t>úřední čas</t>
  </si>
  <si>
    <t>Nespravné překonání překážky 10TB</t>
  </si>
  <si>
    <t>Celé přetočení hadice 5TB</t>
  </si>
  <si>
    <t>Nespojené spojky 20TB</t>
  </si>
  <si>
    <t>Nesprávné rozložení hadic 10TB</t>
  </si>
  <si>
    <t>Ztracené nebo špatně odložené náčiní 5TB</t>
  </si>
  <si>
    <t>Nesprávné zařazení TP 10TB</t>
  </si>
  <si>
    <t>Nesprávné uvázaný uzel 10TB</t>
  </si>
  <si>
    <t>Důvod neplatnosti pokusu</t>
  </si>
  <si>
    <t>počet bodů za umístění</t>
  </si>
  <si>
    <t>Start. číslo</t>
  </si>
  <si>
    <t>pokus</t>
  </si>
  <si>
    <t>K úřednímu času se připočítavají trest. sekundy</t>
  </si>
  <si>
    <t>ŠTAFETA 4x60</t>
  </si>
  <si>
    <r>
      <t xml:space="preserve">Příčina neplatnosti pokusu </t>
    </r>
    <r>
      <rPr>
        <sz val="11"/>
        <color theme="1"/>
        <rFont val="Calibri"/>
        <family val="2"/>
        <charset val="238"/>
        <scheme val="minor"/>
      </rPr>
      <t>(pokud není uvedena je pokus platný, nebo se předpokládá, že družstvo k pokusu nenastoupilo)</t>
    </r>
  </si>
  <si>
    <t>Pořadí</t>
  </si>
  <si>
    <t>Elektronická časomíra nebo 1 časoměřič</t>
  </si>
  <si>
    <t>2 časoměřič</t>
  </si>
  <si>
    <t>3 časoměřič</t>
  </si>
  <si>
    <t>štafeta CTIF</t>
  </si>
  <si>
    <t>Časy na trati</t>
  </si>
  <si>
    <t>Trestné body</t>
  </si>
  <si>
    <t>Výsledek disciplíny</t>
  </si>
  <si>
    <t>Nespravné spojení koncovek 10TB</t>
  </si>
  <si>
    <t>Vyšlápnutí z dráhy oběma nohama 10TB</t>
  </si>
  <si>
    <t>Nepřenesení proudnice přes cíl 20TB</t>
  </si>
  <si>
    <t>ŠTAFETA POŽÁRNÍCH DVOJIC</t>
  </si>
  <si>
    <t>Základem je čas naměřeny od vydání signálu startéra do proběhnutí posledního člena cílem</t>
  </si>
  <si>
    <t>K úřednímu času se připočítavají trest. sekundy - za každý případ 10 sekund.</t>
  </si>
  <si>
    <t>Důvod neplatnosti pokusu (1-6 nebo slovně)</t>
  </si>
  <si>
    <t>Předčasné vyběhnutí</t>
  </si>
  <si>
    <t>Nesvinutí rozpadlého kotouče</t>
  </si>
  <si>
    <t>Nerozložení hadice  (proudnice na čáru</t>
  </si>
  <si>
    <t>Nesprávné napojení hadice nebo proudnice</t>
  </si>
  <si>
    <t>Nesprávné rozvinutí hadice u hydrantu</t>
  </si>
  <si>
    <t>Nesprávné oběhnutí nebo neoběhnutí mety</t>
  </si>
  <si>
    <t xml:space="preserve">Neúplné svinutí hadice </t>
  </si>
  <si>
    <t>Hození hadice, koncovky nebo proudnice</t>
  </si>
  <si>
    <t>Chození po nesprávné straně</t>
  </si>
  <si>
    <t>Nesprávné svinutí hadice</t>
  </si>
  <si>
    <t>Nesprávné odpojení hadice, proudnice</t>
  </si>
  <si>
    <t>Pú</t>
  </si>
  <si>
    <t>Pú CTIF</t>
  </si>
  <si>
    <t>4x60</t>
  </si>
  <si>
    <t>čas</t>
  </si>
  <si>
    <t>TB</t>
  </si>
  <si>
    <t>p</t>
  </si>
  <si>
    <t>štaf CTIF</t>
  </si>
  <si>
    <t>Štaf dvojic</t>
  </si>
  <si>
    <t>Pú ctif</t>
  </si>
  <si>
    <t>štafeta ctif</t>
  </si>
  <si>
    <t>štafeta dvojic</t>
  </si>
  <si>
    <t>suma bodů</t>
  </si>
  <si>
    <t>Součet bodů</t>
  </si>
  <si>
    <t>PÚ plamen</t>
  </si>
  <si>
    <t>Útok CTIF</t>
  </si>
  <si>
    <t>Štafeta 4x60</t>
  </si>
  <si>
    <t>Štafeta CTIF</t>
  </si>
  <si>
    <t>Štafeta dvojic</t>
  </si>
  <si>
    <t>časy</t>
  </si>
  <si>
    <t>Nesprávná práce 10TB každý případ</t>
  </si>
  <si>
    <t>I. Časoměřič, nebo el. měření</t>
  </si>
  <si>
    <t>PÚ CTIF</t>
  </si>
  <si>
    <t>PÚ Plamen</t>
  </si>
  <si>
    <t>400m CTIF</t>
  </si>
  <si>
    <t>Nesprávné překonání překážky, nesprávně provedený úkon 10TB</t>
  </si>
  <si>
    <t>Soubor ulož jako např "Okres 20xx starší"</t>
  </si>
  <si>
    <t>Do zbytku nekafrej, pokud tomu nerozumíš.</t>
  </si>
  <si>
    <t>Trestné body zapiš do příslušných řádků a sloupců podle skutečnosti. Např. 2x nesprávná práce u útoku ctif = 20.</t>
  </si>
  <si>
    <r>
      <t xml:space="preserve">Soubor je zamknutý po listech, kromě potřebných buněk. </t>
    </r>
    <r>
      <rPr>
        <b/>
        <sz val="11"/>
        <color theme="1"/>
        <rFont val="Calibri"/>
        <family val="2"/>
        <charset val="238"/>
        <scheme val="minor"/>
      </rPr>
      <t>Pokud nutně nepotřebuješ a nejsi zdatný v excelu neodemykej.</t>
    </r>
    <r>
      <rPr>
        <sz val="11"/>
        <color theme="1"/>
        <rFont val="Calibri"/>
        <family val="2"/>
        <charset val="238"/>
        <scheme val="minor"/>
      </rPr>
      <t xml:space="preserve"> Je to bez hesla.</t>
    </r>
  </si>
  <si>
    <r>
      <rPr>
        <b/>
        <sz val="11"/>
        <color theme="1"/>
        <rFont val="Calibri"/>
        <family val="2"/>
        <charset val="238"/>
        <scheme val="minor"/>
      </rPr>
      <t>Časy se zapisují ve formátu "sekundy čárka desetiny setiny (tisíciny)" např. 72,458.</t>
    </r>
    <r>
      <rPr>
        <sz val="11"/>
        <color theme="1"/>
        <rFont val="Calibri"/>
        <family val="2"/>
        <charset val="238"/>
        <scheme val="minor"/>
      </rPr>
      <t xml:space="preserve"> Žádné dvojtečky, tečky atd. Takže nic jako 1:12.458. (pro časoměřiče a zapisovatele, minuta je 60s ne 100.)</t>
    </r>
  </si>
  <si>
    <t>Kdyby něco, tak nic. Jako vždy. Dotazy na tel 732 538 729 (když ti to zvednu).</t>
  </si>
  <si>
    <t>Až budeš tisknout, uprav si nastavení stránek a tiskni to, co potřebuješ.</t>
  </si>
  <si>
    <t>Do listu "startovka", buňky B2 doplň kategorii starší nebo mladší</t>
  </si>
  <si>
    <t>Do listů disciplín se přenesou názvy družstev ze startovky. Nesnaž se to měnit!</t>
  </si>
  <si>
    <r>
      <t xml:space="preserve">V celém souboru </t>
    </r>
    <r>
      <rPr>
        <b/>
        <sz val="11"/>
        <color theme="1"/>
        <rFont val="Calibri"/>
        <family val="2"/>
        <charset val="238"/>
        <scheme val="minor"/>
      </rPr>
      <t>nepoužívej CTRL X + CTRL V</t>
    </r>
    <r>
      <rPr>
        <sz val="11"/>
        <color theme="1"/>
        <rFont val="Calibri"/>
        <family val="2"/>
        <charset val="238"/>
        <scheme val="minor"/>
      </rPr>
      <t>.  Přeneslo by to funkce a odkazy a narušilo celý systém.</t>
    </r>
  </si>
  <si>
    <t>Prázdné tabulky jsou připravené pro zapisovatele. S prostorem pro zapsání "času ukončení pokusu". Po zapsání prvního času v listu, se sloupec změní na "výsledný čas pokusu" pro vyvěšení výsledků.</t>
  </si>
  <si>
    <r>
      <t xml:space="preserve">Do sloupce "důvod neplatnosti" případně napiš, proč byl pokus neplatný. Jakýkoliv zápis v tomto sloupci </t>
    </r>
    <r>
      <rPr>
        <b/>
        <sz val="11"/>
        <color theme="1"/>
        <rFont val="Calibri"/>
        <family val="2"/>
        <charset val="238"/>
        <scheme val="minor"/>
      </rPr>
      <t>(i neviditelná mezera)</t>
    </r>
    <r>
      <rPr>
        <sz val="11"/>
        <color theme="1"/>
        <rFont val="Calibri"/>
        <family val="2"/>
        <charset val="238"/>
        <scheme val="minor"/>
      </rPr>
      <t xml:space="preserve"> dává družstvu výsledek 998 (neplatný pokus). Časy se zapisují! Pokud je něco ve sloupci "důvod neplatnosti" stejně je to 998.</t>
    </r>
  </si>
  <si>
    <r>
      <t xml:space="preserve">Do listu "startovka", buňky B4 a dál, piš jména sborů. </t>
    </r>
    <r>
      <rPr>
        <b/>
        <sz val="11"/>
        <color theme="1"/>
        <rFont val="Calibri"/>
        <family val="2"/>
        <charset val="238"/>
        <scheme val="minor"/>
      </rPr>
      <t>Nevynechávej,</t>
    </r>
    <r>
      <rPr>
        <sz val="11"/>
        <color theme="1"/>
        <rFont val="Calibri"/>
        <family val="2"/>
        <charset val="238"/>
        <scheme val="minor"/>
      </rPr>
      <t xml:space="preserve"> není možné aby startovní číslo např. 9 nebyl nikdo. Když tak dopiš např. xxx (jinak se ti rozhasí výsledky)</t>
    </r>
  </si>
  <si>
    <t>Frenštát p. R.</t>
  </si>
  <si>
    <t>Hájov</t>
  </si>
  <si>
    <t>Mniší</t>
  </si>
  <si>
    <t>Tísek "A"</t>
  </si>
  <si>
    <t>Tísek "B"</t>
  </si>
  <si>
    <t>Kategorie: mladší</t>
  </si>
  <si>
    <t>pokus nehodnocen</t>
  </si>
  <si>
    <t xml:space="preserve">pokus nehodnocen </t>
  </si>
  <si>
    <t>přešlap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</si>
</sst>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charset val="238"/>
      <scheme val="minor"/>
    </font>
    <font>
      <sz val="14"/>
      <name val="Arial"/>
      <family val="2"/>
      <charset val="238"/>
    </font>
    <font>
      <sz val="18"/>
      <name val="Arial"/>
      <family val="2"/>
      <charset val="238"/>
    </font>
    <font>
      <sz val="11"/>
      <color indexed="8"/>
      <name val="Calibri"/>
      <family val="2"/>
      <charset val="238"/>
    </font>
    <font>
      <sz val="14"/>
      <name val="Arial CE"/>
      <family val="2"/>
      <charset val="238"/>
    </font>
    <font>
      <b/>
      <sz val="2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20"/>
      <name val="Arial"/>
      <family val="2"/>
      <charset val="238"/>
    </font>
    <font>
      <sz val="14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18"/>
      <color indexed="8"/>
      <name val="Calibri"/>
      <family val="2"/>
      <charset val="238"/>
    </font>
    <font>
      <sz val="28"/>
      <color indexed="8"/>
      <name val="Calibri"/>
      <family val="2"/>
      <charset val="238"/>
    </font>
    <font>
      <sz val="18"/>
      <color indexed="8"/>
      <name val="Arial"/>
      <family val="2"/>
      <charset val="1"/>
    </font>
    <font>
      <sz val="16"/>
      <name val="Arial"/>
      <family val="2"/>
      <charset val="238"/>
    </font>
    <font>
      <sz val="16"/>
      <color indexed="8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2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ck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220">
    <xf numFmtId="0" fontId="0" fillId="0" borderId="0" xfId="0"/>
    <xf numFmtId="0" fontId="1" fillId="0" borderId="2" xfId="0" applyFont="1" applyBorder="1"/>
    <xf numFmtId="0" fontId="2" fillId="0" borderId="3" xfId="0" applyFont="1" applyBorder="1"/>
    <xf numFmtId="0" fontId="0" fillId="0" borderId="0" xfId="0" applyAlignment="1">
      <alignment horizontal="center"/>
    </xf>
    <xf numFmtId="0" fontId="5" fillId="0" borderId="5" xfId="1" applyFont="1" applyBorder="1"/>
    <xf numFmtId="0" fontId="3" fillId="0" borderId="6" xfId="1" applyBorder="1"/>
    <xf numFmtId="0" fontId="3" fillId="0" borderId="13" xfId="1" applyBorder="1" applyAlignment="1">
      <alignment wrapText="1"/>
    </xf>
    <xf numFmtId="0" fontId="1" fillId="0" borderId="14" xfId="1" applyFon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30" xfId="0" applyBorder="1"/>
    <xf numFmtId="0" fontId="0" fillId="0" borderId="31" xfId="0" applyBorder="1"/>
    <xf numFmtId="0" fontId="7" fillId="2" borderId="37" xfId="1" applyFont="1" applyFill="1" applyBorder="1" applyAlignment="1">
      <alignment horizontal="center" wrapText="1"/>
    </xf>
    <xf numFmtId="0" fontId="7" fillId="2" borderId="38" xfId="1" applyFont="1" applyFill="1" applyBorder="1" applyAlignment="1">
      <alignment horizontal="center" wrapText="1"/>
    </xf>
    <xf numFmtId="0" fontId="3" fillId="0" borderId="43" xfId="1" applyBorder="1" applyAlignment="1">
      <alignment vertical="center" wrapText="1"/>
    </xf>
    <xf numFmtId="0" fontId="3" fillId="0" borderId="3" xfId="1" applyBorder="1" applyAlignment="1">
      <alignment vertical="center"/>
    </xf>
    <xf numFmtId="0" fontId="0" fillId="3" borderId="23" xfId="0" applyFill="1" applyBorder="1"/>
    <xf numFmtId="0" fontId="0" fillId="3" borderId="26" xfId="0" applyFill="1" applyBorder="1"/>
    <xf numFmtId="0" fontId="3" fillId="0" borderId="47" xfId="1" applyBorder="1" applyAlignment="1">
      <alignment vertical="center" wrapText="1"/>
    </xf>
    <xf numFmtId="0" fontId="2" fillId="0" borderId="48" xfId="1" applyFont="1" applyBorder="1" applyAlignment="1">
      <alignment vertical="center"/>
    </xf>
    <xf numFmtId="0" fontId="15" fillId="0" borderId="48" xfId="1" applyFont="1" applyBorder="1"/>
    <xf numFmtId="0" fontId="6" fillId="0" borderId="49" xfId="1" applyFont="1" applyBorder="1" applyAlignment="1">
      <alignment horizontal="center"/>
    </xf>
    <xf numFmtId="0" fontId="7" fillId="2" borderId="52" xfId="1" applyFont="1" applyFill="1" applyBorder="1" applyAlignment="1">
      <alignment horizontal="center" wrapText="1"/>
    </xf>
    <xf numFmtId="0" fontId="7" fillId="2" borderId="53" xfId="1" applyFont="1" applyFill="1" applyBorder="1" applyAlignment="1">
      <alignment horizontal="center" wrapText="1"/>
    </xf>
    <xf numFmtId="0" fontId="16" fillId="0" borderId="44" xfId="1" applyFont="1" applyBorder="1" applyAlignment="1">
      <alignment vertical="center"/>
    </xf>
    <xf numFmtId="0" fontId="18" fillId="2" borderId="37" xfId="1" applyFont="1" applyFill="1" applyBorder="1" applyAlignment="1">
      <alignment horizontal="center" wrapText="1"/>
    </xf>
    <xf numFmtId="0" fontId="18" fillId="2" borderId="38" xfId="1" applyFont="1" applyFill="1" applyBorder="1" applyAlignment="1">
      <alignment horizontal="center" wrapText="1"/>
    </xf>
    <xf numFmtId="0" fontId="0" fillId="0" borderId="43" xfId="0" applyBorder="1" applyAlignment="1">
      <alignment vertical="center" wrapText="1"/>
    </xf>
    <xf numFmtId="0" fontId="7" fillId="0" borderId="44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49" xfId="0" applyFont="1" applyBorder="1"/>
    <xf numFmtId="0" fontId="1" fillId="0" borderId="47" xfId="0" applyFont="1" applyBorder="1"/>
    <xf numFmtId="0" fontId="1" fillId="0" borderId="49" xfId="0" applyFont="1" applyBorder="1" applyAlignment="1">
      <alignment horizontal="center" textRotation="90"/>
    </xf>
    <xf numFmtId="0" fontId="1" fillId="0" borderId="47" xfId="0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0" fillId="0" borderId="66" xfId="0" applyBorder="1"/>
    <xf numFmtId="0" fontId="0" fillId="0" borderId="67" xfId="0" applyBorder="1"/>
    <xf numFmtId="0" fontId="3" fillId="0" borderId="7" xfId="1" applyBorder="1" applyAlignment="1">
      <alignment vertical="top"/>
    </xf>
    <xf numFmtId="0" fontId="7" fillId="2" borderId="19" xfId="1" applyFont="1" applyFill="1" applyBorder="1" applyAlignment="1">
      <alignment horizontal="center" vertical="top" wrapText="1"/>
    </xf>
    <xf numFmtId="0" fontId="7" fillId="2" borderId="20" xfId="1" applyFont="1" applyFill="1" applyBorder="1" applyAlignment="1">
      <alignment horizontal="center" vertical="top" wrapText="1"/>
    </xf>
    <xf numFmtId="0" fontId="7" fillId="2" borderId="37" xfId="1" applyFont="1" applyFill="1" applyBorder="1" applyAlignment="1">
      <alignment horizontal="center" vertical="top" wrapText="1"/>
    </xf>
    <xf numFmtId="0" fontId="7" fillId="2" borderId="38" xfId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2" fontId="25" fillId="0" borderId="70" xfId="1" applyNumberFormat="1" applyFont="1" applyBorder="1" applyAlignment="1" applyProtection="1">
      <alignment horizontal="center" vertical="center" wrapText="1"/>
      <protection locked="0" hidden="1"/>
    </xf>
    <xf numFmtId="2" fontId="25" fillId="0" borderId="71" xfId="1" applyNumberFormat="1" applyFont="1" applyBorder="1" applyAlignment="1" applyProtection="1">
      <alignment horizontal="center" vertical="center" wrapText="1"/>
      <protection locked="0" hidden="1"/>
    </xf>
    <xf numFmtId="2" fontId="25" fillId="0" borderId="43" xfId="1" applyNumberFormat="1" applyFont="1" applyBorder="1" applyAlignment="1" applyProtection="1">
      <alignment horizontal="center" vertical="center" wrapText="1"/>
      <protection locked="0" hidden="1"/>
    </xf>
    <xf numFmtId="2" fontId="25" fillId="0" borderId="44" xfId="1" applyNumberFormat="1" applyFont="1" applyBorder="1" applyAlignment="1" applyProtection="1">
      <alignment horizontal="center" vertical="center" wrapText="1"/>
      <protection locked="0" hidden="1"/>
    </xf>
    <xf numFmtId="0" fontId="2" fillId="0" borderId="74" xfId="0" applyFont="1" applyBorder="1"/>
    <xf numFmtId="0" fontId="1" fillId="0" borderId="76" xfId="0" applyFont="1" applyBorder="1"/>
    <xf numFmtId="0" fontId="0" fillId="0" borderId="21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32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0" xfId="0" applyProtection="1">
      <protection locked="0"/>
    </xf>
    <xf numFmtId="0" fontId="0" fillId="0" borderId="63" xfId="0" applyBorder="1" applyProtection="1">
      <protection locked="0"/>
    </xf>
    <xf numFmtId="0" fontId="0" fillId="0" borderId="64" xfId="0" applyBorder="1" applyProtection="1">
      <protection locked="0"/>
    </xf>
    <xf numFmtId="0" fontId="1" fillId="0" borderId="82" xfId="0" applyFont="1" applyBorder="1" applyProtection="1">
      <protection locked="0"/>
    </xf>
    <xf numFmtId="0" fontId="27" fillId="0" borderId="0" xfId="0" applyFont="1"/>
    <xf numFmtId="0" fontId="20" fillId="0" borderId="77" xfId="0" applyFont="1" applyBorder="1" applyAlignment="1">
      <alignment horizontal="center"/>
    </xf>
    <xf numFmtId="0" fontId="20" fillId="0" borderId="79" xfId="0" applyFont="1" applyBorder="1" applyAlignment="1">
      <alignment horizontal="center"/>
    </xf>
    <xf numFmtId="0" fontId="1" fillId="0" borderId="13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/>
    </xf>
    <xf numFmtId="0" fontId="4" fillId="0" borderId="4" xfId="1" applyFont="1" applyBorder="1" applyAlignment="1" applyProtection="1">
      <alignment horizontal="left" vertical="center" wrapText="1"/>
      <protection locked="0" hidden="1"/>
    </xf>
    <xf numFmtId="0" fontId="6" fillId="0" borderId="8" xfId="1" applyFont="1" applyBorder="1" applyAlignment="1">
      <alignment horizontal="center" wrapText="1"/>
    </xf>
    <xf numFmtId="0" fontId="0" fillId="0" borderId="5" xfId="1" applyFont="1" applyBorder="1" applyAlignment="1">
      <alignment horizontal="center" wrapText="1"/>
    </xf>
    <xf numFmtId="0" fontId="0" fillId="0" borderId="29" xfId="1" applyFont="1" applyBorder="1" applyAlignment="1">
      <alignment horizontal="center" wrapText="1"/>
    </xf>
    <xf numFmtId="0" fontId="6" fillId="0" borderId="8" xfId="1" applyFont="1" applyBorder="1" applyAlignment="1">
      <alignment horizontal="center"/>
    </xf>
    <xf numFmtId="0" fontId="2" fillId="0" borderId="8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top"/>
    </xf>
    <xf numFmtId="0" fontId="6" fillId="0" borderId="9" xfId="1" applyFont="1" applyBorder="1" applyAlignment="1">
      <alignment horizontal="center" textRotation="90" wrapText="1"/>
    </xf>
    <xf numFmtId="0" fontId="6" fillId="0" borderId="10" xfId="1" applyFont="1" applyBorder="1" applyAlignment="1">
      <alignment horizontal="center" textRotation="90" wrapText="1"/>
    </xf>
    <xf numFmtId="0" fontId="6" fillId="0" borderId="11" xfId="1" applyFont="1" applyBorder="1" applyAlignment="1">
      <alignment horizontal="center" textRotation="90"/>
    </xf>
    <xf numFmtId="0" fontId="6" fillId="0" borderId="8" xfId="1" applyFont="1" applyBorder="1" applyAlignment="1">
      <alignment horizontal="center" textRotation="90" wrapText="1"/>
    </xf>
    <xf numFmtId="0" fontId="6" fillId="0" borderId="15" xfId="1" applyFont="1" applyBorder="1" applyAlignment="1">
      <alignment horizontal="center" textRotation="90" wrapText="1"/>
    </xf>
    <xf numFmtId="0" fontId="1" fillId="0" borderId="12" xfId="1" applyFont="1" applyBorder="1" applyAlignment="1">
      <alignment horizontal="center" textRotation="90"/>
    </xf>
    <xf numFmtId="0" fontId="1" fillId="0" borderId="34" xfId="1" applyFont="1" applyBorder="1" applyAlignment="1">
      <alignment horizontal="center" textRotation="90"/>
    </xf>
    <xf numFmtId="0" fontId="21" fillId="0" borderId="87" xfId="0" applyFont="1" applyBorder="1" applyAlignment="1">
      <alignment horizontal="center"/>
    </xf>
    <xf numFmtId="0" fontId="21" fillId="0" borderId="89" xfId="0" applyFont="1" applyBorder="1" applyAlignment="1">
      <alignment horizontal="center"/>
    </xf>
    <xf numFmtId="0" fontId="21" fillId="0" borderId="88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0" fillId="0" borderId="35" xfId="0" applyFont="1" applyBorder="1" applyAlignment="1">
      <alignment horizontal="center"/>
    </xf>
    <xf numFmtId="0" fontId="20" fillId="0" borderId="36" xfId="0" applyFont="1" applyBorder="1" applyAlignment="1">
      <alignment horizontal="center"/>
    </xf>
    <xf numFmtId="0" fontId="21" fillId="0" borderId="83" xfId="0" applyFont="1" applyBorder="1" applyAlignment="1">
      <alignment horizontal="center"/>
    </xf>
    <xf numFmtId="0" fontId="21" fillId="0" borderId="84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90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85" xfId="0" applyFont="1" applyBorder="1" applyAlignment="1">
      <alignment horizontal="center"/>
    </xf>
    <xf numFmtId="0" fontId="21" fillId="0" borderId="86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8" fillId="0" borderId="41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wrapText="1"/>
    </xf>
    <xf numFmtId="0" fontId="9" fillId="0" borderId="41" xfId="1" applyFont="1" applyBorder="1" applyAlignment="1">
      <alignment horizontal="center" wrapText="1"/>
    </xf>
    <xf numFmtId="0" fontId="10" fillId="0" borderId="8" xfId="1" applyFont="1" applyBorder="1" applyAlignment="1">
      <alignment horizontal="center" vertical="center" wrapText="1"/>
    </xf>
    <xf numFmtId="0" fontId="6" fillId="0" borderId="42" xfId="1" applyFont="1" applyBorder="1" applyAlignment="1">
      <alignment horizontal="left" vertical="center"/>
    </xf>
    <xf numFmtId="0" fontId="3" fillId="0" borderId="43" xfId="1" applyBorder="1" applyAlignment="1">
      <alignment horizontal="center" textRotation="90"/>
    </xf>
    <xf numFmtId="0" fontId="3" fillId="0" borderId="47" xfId="1" applyBorder="1" applyAlignment="1">
      <alignment horizontal="center" textRotation="90"/>
    </xf>
    <xf numFmtId="0" fontId="3" fillId="0" borderId="44" xfId="1" applyBorder="1" applyAlignment="1">
      <alignment horizontal="center" textRotation="90"/>
    </xf>
    <xf numFmtId="0" fontId="3" fillId="0" borderId="48" xfId="1" applyBorder="1" applyAlignment="1">
      <alignment horizontal="center" textRotation="90"/>
    </xf>
    <xf numFmtId="0" fontId="3" fillId="0" borderId="3" xfId="1" applyBorder="1" applyAlignment="1">
      <alignment horizontal="center" textRotation="90"/>
    </xf>
    <xf numFmtId="0" fontId="3" fillId="0" borderId="49" xfId="1" applyBorder="1" applyAlignment="1">
      <alignment horizontal="center" textRotation="90"/>
    </xf>
    <xf numFmtId="0" fontId="11" fillId="0" borderId="43" xfId="1" applyFont="1" applyBorder="1" applyAlignment="1">
      <alignment horizontal="center" textRotation="90" wrapText="1"/>
    </xf>
    <xf numFmtId="0" fontId="11" fillId="0" borderId="47" xfId="1" applyFont="1" applyBorder="1" applyAlignment="1">
      <alignment horizontal="center" textRotation="90" wrapText="1"/>
    </xf>
    <xf numFmtId="0" fontId="11" fillId="0" borderId="3" xfId="1" applyFont="1" applyBorder="1" applyAlignment="1">
      <alignment horizontal="center" textRotation="90" wrapText="1"/>
    </xf>
    <xf numFmtId="0" fontId="11" fillId="0" borderId="49" xfId="1" applyFont="1" applyBorder="1" applyAlignment="1">
      <alignment horizontal="center" textRotation="90" wrapText="1"/>
    </xf>
    <xf numFmtId="0" fontId="3" fillId="0" borderId="45" xfId="1" applyBorder="1" applyAlignment="1">
      <alignment horizontal="center" textRotation="90" wrapText="1"/>
    </xf>
    <xf numFmtId="0" fontId="3" fillId="0" borderId="50" xfId="1" applyBorder="1" applyAlignment="1">
      <alignment horizontal="center" textRotation="90" wrapText="1"/>
    </xf>
    <xf numFmtId="0" fontId="3" fillId="0" borderId="46" xfId="1" applyBorder="1" applyAlignment="1">
      <alignment horizontal="center" textRotation="90" wrapText="1"/>
    </xf>
    <xf numFmtId="0" fontId="3" fillId="0" borderId="51" xfId="1" applyBorder="1" applyAlignment="1">
      <alignment horizontal="center" textRotation="90" wrapText="1"/>
    </xf>
    <xf numFmtId="0" fontId="3" fillId="0" borderId="3" xfId="1" applyBorder="1" applyAlignment="1">
      <alignment horizontal="center" textRotation="90" wrapText="1"/>
    </xf>
    <xf numFmtId="0" fontId="3" fillId="0" borderId="49" xfId="1" applyBorder="1" applyAlignment="1">
      <alignment horizontal="center" textRotation="90" wrapText="1"/>
    </xf>
    <xf numFmtId="0" fontId="22" fillId="0" borderId="21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0" fontId="26" fillId="0" borderId="23" xfId="0" applyFont="1" applyBorder="1" applyAlignment="1">
      <alignment horizontal="center"/>
    </xf>
    <xf numFmtId="0" fontId="26" fillId="0" borderId="26" xfId="0" applyFont="1" applyBorder="1" applyAlignment="1">
      <alignment horizontal="center"/>
    </xf>
    <xf numFmtId="0" fontId="11" fillId="0" borderId="44" xfId="1" applyFont="1" applyBorder="1" applyAlignment="1">
      <alignment horizontal="center" textRotation="90" wrapText="1"/>
    </xf>
    <xf numFmtId="0" fontId="11" fillId="0" borderId="48" xfId="1" applyFont="1" applyBorder="1" applyAlignment="1">
      <alignment horizontal="center" textRotation="90" wrapText="1"/>
    </xf>
    <xf numFmtId="0" fontId="22" fillId="0" borderId="23" xfId="0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0" fillId="0" borderId="55" xfId="0" applyFont="1" applyBorder="1" applyAlignment="1">
      <alignment horizontal="center"/>
    </xf>
    <xf numFmtId="0" fontId="20" fillId="0" borderId="56" xfId="0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6" fillId="0" borderId="41" xfId="1" applyFont="1" applyBorder="1" applyAlignment="1">
      <alignment horizontal="center"/>
    </xf>
    <xf numFmtId="0" fontId="12" fillId="0" borderId="15" xfId="1" applyFont="1" applyBorder="1" applyAlignment="1">
      <alignment horizontal="center" wrapText="1"/>
    </xf>
    <xf numFmtId="0" fontId="13" fillId="0" borderId="17" xfId="1" applyFont="1" applyBorder="1" applyAlignment="1">
      <alignment horizontal="center" textRotation="90" wrapText="1"/>
    </xf>
    <xf numFmtId="0" fontId="14" fillId="0" borderId="16" xfId="1" applyFont="1" applyBorder="1" applyAlignment="1">
      <alignment horizontal="center" textRotation="90"/>
    </xf>
    <xf numFmtId="0" fontId="7" fillId="0" borderId="47" xfId="1" applyFont="1" applyBorder="1" applyAlignment="1">
      <alignment horizontal="center" textRotation="90" wrapText="1"/>
    </xf>
    <xf numFmtId="0" fontId="2" fillId="0" borderId="0" xfId="1" applyFont="1" applyAlignment="1">
      <alignment wrapText="1"/>
    </xf>
    <xf numFmtId="0" fontId="6" fillId="0" borderId="20" xfId="1" applyFont="1" applyBorder="1" applyAlignment="1">
      <alignment horizontal="center" textRotation="90" wrapText="1"/>
    </xf>
    <xf numFmtId="0" fontId="6" fillId="0" borderId="54" xfId="1" applyFont="1" applyBorder="1" applyAlignment="1">
      <alignment horizontal="center" textRotation="90" wrapText="1"/>
    </xf>
    <xf numFmtId="0" fontId="6" fillId="0" borderId="44" xfId="1" applyFont="1" applyBorder="1" applyAlignment="1">
      <alignment horizontal="center" textRotation="90" wrapText="1"/>
    </xf>
    <xf numFmtId="0" fontId="6" fillId="0" borderId="48" xfId="1" applyFont="1" applyBorder="1" applyAlignment="1">
      <alignment horizontal="center" textRotation="90" wrapText="1"/>
    </xf>
    <xf numFmtId="0" fontId="6" fillId="0" borderId="46" xfId="1" applyFont="1" applyBorder="1" applyAlignment="1">
      <alignment horizontal="center" textRotation="90" wrapText="1"/>
    </xf>
    <xf numFmtId="0" fontId="6" fillId="0" borderId="51" xfId="1" applyFont="1" applyBorder="1" applyAlignment="1">
      <alignment horizontal="center" textRotation="90" wrapText="1"/>
    </xf>
    <xf numFmtId="0" fontId="11" fillId="0" borderId="10" xfId="1" applyFont="1" applyBorder="1" applyAlignment="1">
      <alignment horizontal="center" textRotation="90" wrapText="1"/>
    </xf>
    <xf numFmtId="0" fontId="16" fillId="0" borderId="41" xfId="1" applyFont="1" applyBorder="1" applyAlignment="1">
      <alignment horizontal="center" wrapText="1"/>
    </xf>
    <xf numFmtId="0" fontId="17" fillId="0" borderId="41" xfId="1" applyFont="1" applyBorder="1" applyAlignment="1">
      <alignment horizontal="center" wrapText="1"/>
    </xf>
    <xf numFmtId="0" fontId="3" fillId="0" borderId="43" xfId="1" applyBorder="1" applyAlignment="1">
      <alignment horizontal="center" textRotation="90" wrapText="1"/>
    </xf>
    <xf numFmtId="0" fontId="3" fillId="0" borderId="47" xfId="1" applyBorder="1" applyAlignment="1">
      <alignment horizontal="center" textRotation="90" wrapText="1"/>
    </xf>
    <xf numFmtId="0" fontId="0" fillId="0" borderId="49" xfId="0" applyBorder="1" applyAlignment="1">
      <alignment horizontal="center" textRotation="90" wrapText="1"/>
    </xf>
    <xf numFmtId="0" fontId="0" fillId="0" borderId="65" xfId="0" applyBorder="1" applyAlignment="1">
      <alignment horizontal="center" textRotation="90" wrapText="1"/>
    </xf>
    <xf numFmtId="0" fontId="11" fillId="0" borderId="48" xfId="0" applyFont="1" applyBorder="1" applyAlignment="1">
      <alignment horizontal="center" textRotation="90" wrapText="1"/>
    </xf>
    <xf numFmtId="0" fontId="11" fillId="0" borderId="10" xfId="0" applyFont="1" applyBorder="1" applyAlignment="1">
      <alignment horizontal="center" textRotation="90" wrapText="1"/>
    </xf>
    <xf numFmtId="0" fontId="11" fillId="0" borderId="59" xfId="0" applyFont="1" applyBorder="1" applyAlignment="1">
      <alignment horizontal="center" textRotation="90" wrapText="1"/>
    </xf>
    <xf numFmtId="0" fontId="11" fillId="0" borderId="61" xfId="0" applyFont="1" applyBorder="1" applyAlignment="1">
      <alignment horizontal="center" textRotation="90" wrapText="1"/>
    </xf>
    <xf numFmtId="0" fontId="0" fillId="0" borderId="51" xfId="0" applyBorder="1" applyAlignment="1">
      <alignment horizontal="center" textRotation="90" wrapText="1"/>
    </xf>
    <xf numFmtId="0" fontId="0" fillId="0" borderId="62" xfId="0" applyBorder="1" applyAlignment="1">
      <alignment horizontal="center" textRotation="90" wrapText="1"/>
    </xf>
    <xf numFmtId="0" fontId="7" fillId="0" borderId="41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wrapText="1"/>
    </xf>
    <xf numFmtId="0" fontId="0" fillId="0" borderId="4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5" xfId="0" applyBorder="1" applyAlignment="1">
      <alignment horizontal="center" textRotation="90" wrapText="1"/>
    </xf>
    <xf numFmtId="0" fontId="0" fillId="0" borderId="60" xfId="0" applyBorder="1" applyAlignment="1">
      <alignment horizontal="center" textRotation="90" wrapText="1"/>
    </xf>
    <xf numFmtId="0" fontId="0" fillId="0" borderId="57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6" fillId="0" borderId="42" xfId="0" applyFont="1" applyBorder="1" applyAlignment="1">
      <alignment horizontal="left" vertical="center"/>
    </xf>
    <xf numFmtId="0" fontId="0" fillId="0" borderId="43" xfId="0" applyBorder="1" applyAlignment="1">
      <alignment horizontal="center" textRotation="90"/>
    </xf>
    <xf numFmtId="0" fontId="0" fillId="0" borderId="47" xfId="0" applyBorder="1" applyAlignment="1">
      <alignment horizontal="center" textRotation="90"/>
    </xf>
    <xf numFmtId="0" fontId="0" fillId="0" borderId="44" xfId="0" applyBorder="1" applyAlignment="1">
      <alignment horizontal="center" textRotation="90"/>
    </xf>
    <xf numFmtId="0" fontId="0" fillId="0" borderId="48" xfId="0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0" fillId="0" borderId="49" xfId="0" applyBorder="1" applyAlignment="1">
      <alignment horizontal="center" textRotation="90"/>
    </xf>
    <xf numFmtId="0" fontId="8" fillId="0" borderId="8" xfId="0" applyFont="1" applyBorder="1" applyAlignment="1">
      <alignment horizontal="center"/>
    </xf>
    <xf numFmtId="0" fontId="16" fillId="0" borderId="8" xfId="0" applyFont="1" applyBorder="1" applyAlignment="1">
      <alignment horizontal="center" textRotation="90"/>
    </xf>
    <xf numFmtId="0" fontId="16" fillId="0" borderId="15" xfId="0" applyFont="1" applyBorder="1" applyAlignment="1">
      <alignment horizontal="center" textRotation="90"/>
    </xf>
    <xf numFmtId="0" fontId="2" fillId="0" borderId="8" xfId="0" applyFont="1" applyBorder="1" applyAlignment="1">
      <alignment horizontal="center" textRotation="90"/>
    </xf>
    <xf numFmtId="0" fontId="1" fillId="0" borderId="17" xfId="0" applyFont="1" applyBorder="1" applyAlignment="1">
      <alignment horizontal="center" textRotation="90" wrapText="1"/>
    </xf>
    <xf numFmtId="0" fontId="1" fillId="0" borderId="41" xfId="0" applyFont="1" applyBorder="1"/>
    <xf numFmtId="0" fontId="1" fillId="0" borderId="41" xfId="0" applyFont="1" applyBorder="1" applyAlignment="1">
      <alignment horizontal="center"/>
    </xf>
    <xf numFmtId="0" fontId="22" fillId="0" borderId="67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0" borderId="68" xfId="0" applyFont="1" applyBorder="1" applyAlignment="1">
      <alignment horizontal="center"/>
    </xf>
    <xf numFmtId="0" fontId="22" fillId="0" borderId="68" xfId="0" applyFont="1" applyBorder="1" applyAlignment="1">
      <alignment horizontal="center"/>
    </xf>
    <xf numFmtId="0" fontId="23" fillId="0" borderId="30" xfId="0" applyFont="1" applyBorder="1" applyAlignment="1">
      <alignment horizontal="center"/>
    </xf>
    <xf numFmtId="0" fontId="23" fillId="0" borderId="69" xfId="0" applyFont="1" applyBorder="1" applyAlignment="1">
      <alignment horizontal="center"/>
    </xf>
    <xf numFmtId="0" fontId="24" fillId="0" borderId="30" xfId="0" applyFont="1" applyBorder="1" applyAlignment="1">
      <alignment horizontal="center"/>
    </xf>
    <xf numFmtId="0" fontId="24" fillId="0" borderId="69" xfId="0" applyFont="1" applyBorder="1" applyAlignment="1">
      <alignment horizontal="center"/>
    </xf>
    <xf numFmtId="0" fontId="21" fillId="0" borderId="26" xfId="0" applyFont="1" applyBorder="1" applyAlignment="1">
      <alignment horizontal="center"/>
    </xf>
    <xf numFmtId="0" fontId="23" fillId="0" borderId="31" xfId="0" applyFont="1" applyBorder="1" applyAlignment="1">
      <alignment horizontal="center"/>
    </xf>
    <xf numFmtId="0" fontId="24" fillId="0" borderId="31" xfId="0" applyFont="1" applyBorder="1" applyAlignment="1">
      <alignment horizontal="center"/>
    </xf>
    <xf numFmtId="1" fontId="24" fillId="0" borderId="81" xfId="0" applyNumberFormat="1" applyFont="1" applyBorder="1" applyAlignment="1">
      <alignment horizontal="center"/>
    </xf>
    <xf numFmtId="0" fontId="23" fillId="4" borderId="66" xfId="0" applyFont="1" applyFill="1" applyBorder="1" applyAlignment="1">
      <alignment horizontal="center"/>
    </xf>
    <xf numFmtId="0" fontId="21" fillId="4" borderId="66" xfId="0" applyFont="1" applyFill="1" applyBorder="1" applyAlignment="1">
      <alignment horizontal="center"/>
    </xf>
    <xf numFmtId="1" fontId="24" fillId="4" borderId="81" xfId="0" applyNumberFormat="1" applyFont="1" applyFill="1" applyBorder="1" applyAlignment="1">
      <alignment horizontal="center"/>
    </xf>
    <xf numFmtId="0" fontId="23" fillId="0" borderId="66" xfId="0" applyFont="1" applyBorder="1" applyAlignment="1">
      <alignment horizontal="center"/>
    </xf>
    <xf numFmtId="0" fontId="21" fillId="0" borderId="66" xfId="0" applyFont="1" applyBorder="1" applyAlignment="1">
      <alignment horizontal="center"/>
    </xf>
    <xf numFmtId="0" fontId="26" fillId="0" borderId="77" xfId="0" applyFont="1" applyBorder="1" applyAlignment="1">
      <alignment horizontal="center"/>
    </xf>
    <xf numFmtId="0" fontId="26" fillId="0" borderId="78" xfId="0" applyFont="1" applyBorder="1" applyAlignment="1">
      <alignment horizontal="center"/>
    </xf>
    <xf numFmtId="0" fontId="26" fillId="0" borderId="79" xfId="0" applyFont="1" applyBorder="1" applyAlignment="1">
      <alignment horizontal="center"/>
    </xf>
    <xf numFmtId="0" fontId="21" fillId="0" borderId="72" xfId="0" applyFont="1" applyBorder="1" applyAlignment="1">
      <alignment horizontal="center"/>
    </xf>
    <xf numFmtId="1" fontId="24" fillId="0" borderId="80" xfId="0" applyNumberFormat="1" applyFont="1" applyBorder="1" applyAlignment="1">
      <alignment horizontal="center"/>
    </xf>
    <xf numFmtId="0" fontId="20" fillId="4" borderId="66" xfId="0" applyFont="1" applyFill="1" applyBorder="1" applyAlignment="1">
      <alignment horizontal="center"/>
    </xf>
    <xf numFmtId="0" fontId="20" fillId="0" borderId="66" xfId="0" applyFont="1" applyBorder="1" applyAlignment="1">
      <alignment horizontal="center"/>
    </xf>
    <xf numFmtId="0" fontId="23" fillId="0" borderId="72" xfId="0" applyFont="1" applyBorder="1" applyAlignment="1">
      <alignment horizontal="center"/>
    </xf>
    <xf numFmtId="0" fontId="21" fillId="0" borderId="23" xfId="0" applyFont="1" applyBorder="1" applyAlignment="1">
      <alignment horizontal="center" textRotation="90" wrapText="1"/>
    </xf>
    <xf numFmtId="0" fontId="21" fillId="0" borderId="26" xfId="0" applyFont="1" applyBorder="1" applyAlignment="1">
      <alignment horizontal="center" textRotation="90" wrapText="1"/>
    </xf>
    <xf numFmtId="0" fontId="20" fillId="0" borderId="72" xfId="0" applyFont="1" applyBorder="1" applyAlignment="1">
      <alignment horizontal="center"/>
    </xf>
    <xf numFmtId="0" fontId="1" fillId="0" borderId="75" xfId="0" applyFont="1" applyBorder="1" applyAlignment="1">
      <alignment horizontal="center" textRotation="90" wrapText="1"/>
    </xf>
    <xf numFmtId="0" fontId="1" fillId="0" borderId="73" xfId="0" applyFont="1" applyBorder="1" applyAlignment="1">
      <alignment horizontal="center" textRotation="90" wrapText="1"/>
    </xf>
    <xf numFmtId="0" fontId="22" fillId="0" borderId="21" xfId="0" applyFont="1" applyBorder="1" applyAlignment="1">
      <alignment horizontal="center" textRotation="90" wrapText="1"/>
    </xf>
    <xf numFmtId="0" fontId="22" fillId="0" borderId="24" xfId="0" applyFont="1" applyBorder="1" applyAlignment="1">
      <alignment horizontal="center" textRotation="90" wrapText="1"/>
    </xf>
    <xf numFmtId="0" fontId="22" fillId="0" borderId="22" xfId="0" applyFont="1" applyBorder="1" applyAlignment="1">
      <alignment horizontal="center" textRotation="90" wrapText="1"/>
    </xf>
    <xf numFmtId="0" fontId="22" fillId="0" borderId="25" xfId="0" applyFont="1" applyBorder="1" applyAlignment="1">
      <alignment horizontal="center" textRotation="90" wrapText="1"/>
    </xf>
    <xf numFmtId="0" fontId="0" fillId="0" borderId="0" xfId="0" applyAlignment="1">
      <alignment horizontal="center"/>
    </xf>
    <xf numFmtId="0" fontId="17" fillId="0" borderId="91" xfId="1" applyFont="1" applyBorder="1" applyAlignment="1">
      <alignment horizontal="center" vertical="center" wrapText="1"/>
    </xf>
  </cellXfs>
  <cellStyles count="2">
    <cellStyle name="Excel Built-in Normal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3"/>
  <sheetViews>
    <sheetView workbookViewId="0">
      <selection sqref="A1:B13"/>
    </sheetView>
  </sheetViews>
  <sheetFormatPr defaultRowHeight="14.5"/>
  <cols>
    <col min="1" max="1" width="10.6328125" customWidth="1"/>
    <col min="2" max="2" width="32.08984375" customWidth="1"/>
  </cols>
  <sheetData>
    <row r="1" spans="1:2" ht="29" thickBot="1">
      <c r="A1" s="70" t="s">
        <v>2</v>
      </c>
      <c r="B1" s="71"/>
    </row>
    <row r="2" spans="1:2" ht="31.5" customHeight="1" thickBot="1">
      <c r="A2" s="72" t="s">
        <v>0</v>
      </c>
      <c r="B2" s="68" t="s">
        <v>105</v>
      </c>
    </row>
    <row r="3" spans="1:2" ht="31.5" customHeight="1" thickBot="1">
      <c r="A3" s="73"/>
      <c r="B3" s="2" t="s">
        <v>1</v>
      </c>
    </row>
    <row r="4" spans="1:2" ht="15.75" customHeight="1" thickBot="1">
      <c r="A4" s="74">
        <f>IF(B4="","",1)</f>
        <v>1</v>
      </c>
      <c r="B4" s="75" t="s">
        <v>100</v>
      </c>
    </row>
    <row r="5" spans="1:2" ht="15.75" customHeight="1" thickBot="1">
      <c r="A5" s="74"/>
      <c r="B5" s="75"/>
    </row>
    <row r="6" spans="1:2" ht="15.75" customHeight="1" thickBot="1">
      <c r="A6" s="74">
        <f>IF(B6="","",MAX(A$4:A4)+1)</f>
        <v>2</v>
      </c>
      <c r="B6" s="75" t="s">
        <v>103</v>
      </c>
    </row>
    <row r="7" spans="1:2" ht="15.75" customHeight="1" thickBot="1">
      <c r="A7" s="74"/>
      <c r="B7" s="75"/>
    </row>
    <row r="8" spans="1:2" ht="15" thickBot="1">
      <c r="A8" s="74">
        <f>IF(B8="","",MAX(A$4:A6)+1)</f>
        <v>3</v>
      </c>
      <c r="B8" s="75" t="s">
        <v>102</v>
      </c>
    </row>
    <row r="9" spans="1:2" ht="15" thickBot="1">
      <c r="A9" s="74"/>
      <c r="B9" s="75"/>
    </row>
    <row r="10" spans="1:2" ht="15" thickBot="1">
      <c r="A10" s="74">
        <f>IF(B10="","",MAX(A$4:A8)+1)</f>
        <v>4</v>
      </c>
      <c r="B10" s="75" t="s">
        <v>101</v>
      </c>
    </row>
    <row r="11" spans="1:2" ht="15" thickBot="1">
      <c r="A11" s="74"/>
      <c r="B11" s="75"/>
    </row>
    <row r="12" spans="1:2" ht="15" thickBot="1">
      <c r="A12" s="74">
        <f>IF(B12="","",MAX(A$4:A10)+1)</f>
        <v>5</v>
      </c>
      <c r="B12" s="75" t="s">
        <v>104</v>
      </c>
    </row>
    <row r="13" spans="1:2" ht="15" thickBot="1">
      <c r="A13" s="74"/>
      <c r="B13" s="75"/>
    </row>
    <row r="14" spans="1:2" ht="15" thickBot="1">
      <c r="A14" s="74" t="str">
        <f>IF(B14="","",MAX(A$4:A12)+1)</f>
        <v/>
      </c>
      <c r="B14" s="75"/>
    </row>
    <row r="15" spans="1:2" ht="15" thickBot="1">
      <c r="A15" s="74"/>
      <c r="B15" s="75"/>
    </row>
    <row r="16" spans="1:2" ht="15" thickBot="1">
      <c r="A16" s="74" t="str">
        <f>IF(B16="","",MAX(A$4:A14)+1)</f>
        <v/>
      </c>
      <c r="B16" s="75"/>
    </row>
    <row r="17" spans="1:2" ht="15" thickBot="1">
      <c r="A17" s="74"/>
      <c r="B17" s="75"/>
    </row>
    <row r="18" spans="1:2" ht="15" thickBot="1">
      <c r="A18" s="74" t="str">
        <f>IF(B18="","",MAX(A$4:A16)+1)</f>
        <v/>
      </c>
      <c r="B18" s="75"/>
    </row>
    <row r="19" spans="1:2" ht="15" thickBot="1">
      <c r="A19" s="74"/>
      <c r="B19" s="75"/>
    </row>
    <row r="20" spans="1:2" ht="15" thickBot="1">
      <c r="A20" s="74" t="str">
        <f>IF(B20="","",MAX(A$4:A18)+1)</f>
        <v/>
      </c>
      <c r="B20" s="75"/>
    </row>
    <row r="21" spans="1:2" ht="15" thickBot="1">
      <c r="A21" s="74"/>
      <c r="B21" s="75"/>
    </row>
    <row r="22" spans="1:2" ht="15" thickBot="1">
      <c r="A22" s="74" t="str">
        <f>IF(B22="","",MAX(A$4:A20)+1)</f>
        <v/>
      </c>
      <c r="B22" s="75"/>
    </row>
    <row r="23" spans="1:2" ht="15" thickBot="1">
      <c r="A23" s="74"/>
      <c r="B23" s="75"/>
    </row>
    <row r="24" spans="1:2" ht="15" thickBot="1">
      <c r="A24" s="74" t="str">
        <f>IF(B24="","",MAX(A$4:A22)+1)</f>
        <v/>
      </c>
      <c r="B24" s="75"/>
    </row>
    <row r="25" spans="1:2" ht="15" thickBot="1">
      <c r="A25" s="74"/>
      <c r="B25" s="75"/>
    </row>
    <row r="26" spans="1:2" ht="15" thickBot="1">
      <c r="A26" s="74" t="str">
        <f>IF(B26="","",MAX(A$4:A24)+1)</f>
        <v/>
      </c>
      <c r="B26" s="75"/>
    </row>
    <row r="27" spans="1:2" ht="15" thickBot="1">
      <c r="A27" s="74"/>
      <c r="B27" s="75"/>
    </row>
    <row r="28" spans="1:2" ht="15" thickBot="1">
      <c r="A28" s="74" t="str">
        <f>IF(B28="","",MAX(A$4:A26)+1)</f>
        <v/>
      </c>
      <c r="B28" s="75"/>
    </row>
    <row r="29" spans="1:2" ht="15" thickBot="1">
      <c r="A29" s="74"/>
      <c r="B29" s="75"/>
    </row>
    <row r="30" spans="1:2" ht="15" thickBot="1">
      <c r="A30" s="74" t="str">
        <f>IF(B30="","",MAX(A$4:A28)+1)</f>
        <v/>
      </c>
      <c r="B30" s="75"/>
    </row>
    <row r="31" spans="1:2" ht="15" thickBot="1">
      <c r="A31" s="74"/>
      <c r="B31" s="75"/>
    </row>
    <row r="32" spans="1:2" ht="15" thickBot="1">
      <c r="A32" s="74" t="str">
        <f>IF(B32="","",MAX(A$4:A30)+1)</f>
        <v/>
      </c>
      <c r="B32" s="75"/>
    </row>
    <row r="33" spans="1:2" ht="15" thickBot="1">
      <c r="A33" s="74"/>
      <c r="B33" s="75"/>
    </row>
    <row r="34" spans="1:2" ht="15" thickBot="1">
      <c r="A34" s="74" t="str">
        <f>IF(B34="","",MAX(A$4:A32)+1)</f>
        <v/>
      </c>
      <c r="B34" s="75"/>
    </row>
    <row r="35" spans="1:2" ht="15" thickBot="1">
      <c r="A35" s="74"/>
      <c r="B35" s="75"/>
    </row>
    <row r="36" spans="1:2" ht="15" thickBot="1">
      <c r="A36" s="74" t="str">
        <f>IF(B36="","",MAX(A$4:A34)+1)</f>
        <v/>
      </c>
      <c r="B36" s="75"/>
    </row>
    <row r="37" spans="1:2" ht="15" thickBot="1">
      <c r="A37" s="74"/>
      <c r="B37" s="75"/>
    </row>
    <row r="38" spans="1:2" ht="15" thickBot="1">
      <c r="A38" s="74" t="str">
        <f>IF(B38="","",MAX(A$4:A36)+1)</f>
        <v/>
      </c>
      <c r="B38" s="75"/>
    </row>
    <row r="39" spans="1:2" ht="15" thickBot="1">
      <c r="A39" s="74"/>
      <c r="B39" s="75"/>
    </row>
    <row r="40" spans="1:2" ht="15" thickBot="1">
      <c r="A40" s="74" t="str">
        <f>IF(B40="","",MAX(A$4:A38)+1)</f>
        <v/>
      </c>
      <c r="B40" s="75"/>
    </row>
    <row r="41" spans="1:2" ht="15" thickBot="1">
      <c r="A41" s="74"/>
      <c r="B41" s="75"/>
    </row>
    <row r="42" spans="1:2" ht="15" thickBot="1">
      <c r="A42" s="74" t="str">
        <f>IF(B42="","",MAX(A$4:A40)+1)</f>
        <v/>
      </c>
      <c r="B42" s="75"/>
    </row>
    <row r="43" spans="1:2" ht="15" thickBot="1">
      <c r="A43" s="74"/>
      <c r="B43" s="75"/>
    </row>
    <row r="44" spans="1:2" ht="15" thickBot="1">
      <c r="A44" s="74" t="str">
        <f>IF(B44="","",MAX(A$4:A42)+1)</f>
        <v/>
      </c>
      <c r="B44" s="75"/>
    </row>
    <row r="45" spans="1:2" ht="15" thickBot="1">
      <c r="A45" s="74"/>
      <c r="B45" s="75"/>
    </row>
    <row r="46" spans="1:2" ht="15" thickBot="1">
      <c r="A46" s="74" t="str">
        <f>IF(B46="","",MAX(A$4:A44)+1)</f>
        <v/>
      </c>
      <c r="B46" s="75"/>
    </row>
    <row r="47" spans="1:2" ht="15" thickBot="1">
      <c r="A47" s="74"/>
      <c r="B47" s="75"/>
    </row>
    <row r="48" spans="1:2" ht="15" thickBot="1">
      <c r="A48" s="74" t="str">
        <f>IF(B48="","",MAX(A$4:A46)+1)</f>
        <v/>
      </c>
      <c r="B48" s="75"/>
    </row>
    <row r="49" spans="1:2" ht="15" thickBot="1">
      <c r="A49" s="74"/>
      <c r="B49" s="75"/>
    </row>
    <row r="50" spans="1:2" ht="15" thickBot="1">
      <c r="A50" s="74" t="str">
        <f>IF(B50="","",MAX(A$4:A48)+1)</f>
        <v/>
      </c>
      <c r="B50" s="75"/>
    </row>
    <row r="51" spans="1:2" ht="15" thickBot="1">
      <c r="A51" s="74"/>
      <c r="B51" s="75"/>
    </row>
    <row r="52" spans="1:2" ht="15" thickBot="1">
      <c r="A52" s="74" t="str">
        <f>IF(B52="","",MAX(A$4:A50)+1)</f>
        <v/>
      </c>
      <c r="B52" s="75"/>
    </row>
    <row r="53" spans="1:2" ht="15" thickBot="1">
      <c r="A53" s="74"/>
      <c r="B53" s="75"/>
    </row>
    <row r="54" spans="1:2" ht="15" thickBot="1">
      <c r="A54" s="74" t="str">
        <f>IF(B54="","",MAX(A$4:A52)+1)</f>
        <v/>
      </c>
      <c r="B54" s="75"/>
    </row>
    <row r="55" spans="1:2" ht="15" thickBot="1">
      <c r="A55" s="74"/>
      <c r="B55" s="75"/>
    </row>
    <row r="56" spans="1:2" ht="15" thickBot="1">
      <c r="A56" s="74" t="str">
        <f>IF(B56="","",MAX(A$4:A54)+1)</f>
        <v/>
      </c>
      <c r="B56" s="75"/>
    </row>
    <row r="57" spans="1:2" ht="15" thickBot="1">
      <c r="A57" s="74"/>
      <c r="B57" s="75"/>
    </row>
    <row r="58" spans="1:2" ht="15" thickBot="1">
      <c r="A58" s="74" t="str">
        <f>IF(B58="","",MAX(A$4:A56)+1)</f>
        <v/>
      </c>
      <c r="B58" s="75"/>
    </row>
    <row r="59" spans="1:2" ht="15" thickBot="1">
      <c r="A59" s="74"/>
      <c r="B59" s="75"/>
    </row>
    <row r="60" spans="1:2" ht="15" thickBot="1">
      <c r="A60" s="74" t="str">
        <f>IF(B60="","",MAX(A$4:A58)+1)</f>
        <v/>
      </c>
      <c r="B60" s="75"/>
    </row>
    <row r="61" spans="1:2" ht="15" thickBot="1">
      <c r="A61" s="74"/>
      <c r="B61" s="75"/>
    </row>
    <row r="62" spans="1:2" ht="15" thickBot="1">
      <c r="A62" s="74" t="str">
        <f>IF(B62="","",MAX(A$4:A60)+1)</f>
        <v/>
      </c>
      <c r="B62" s="75"/>
    </row>
    <row r="63" spans="1:2" ht="15" thickBot="1">
      <c r="A63" s="74"/>
      <c r="B63" s="75"/>
    </row>
    <row r="64" spans="1:2" ht="15" thickBot="1">
      <c r="A64" s="74" t="str">
        <f>IF(B64="","",MAX(A$4:A62)+1)</f>
        <v/>
      </c>
      <c r="B64" s="75"/>
    </row>
    <row r="65" spans="1:2" ht="15" thickBot="1">
      <c r="A65" s="74"/>
      <c r="B65" s="75"/>
    </row>
    <row r="66" spans="1:2" ht="15" thickBot="1">
      <c r="A66" s="74" t="str">
        <f>IF(B66="","",MAX(A$4:A64)+1)</f>
        <v/>
      </c>
      <c r="B66" s="75"/>
    </row>
    <row r="67" spans="1:2" ht="15" thickBot="1">
      <c r="A67" s="74"/>
      <c r="B67" s="75"/>
    </row>
    <row r="68" spans="1:2" ht="15" thickBot="1">
      <c r="A68" s="74" t="str">
        <f>IF(B68="","",MAX(A$4:A66)+1)</f>
        <v/>
      </c>
      <c r="B68" s="75"/>
    </row>
    <row r="69" spans="1:2" ht="15" thickBot="1">
      <c r="A69" s="74"/>
      <c r="B69" s="75"/>
    </row>
    <row r="70" spans="1:2" ht="15" thickBot="1">
      <c r="A70" s="74" t="str">
        <f>IF(B70="","",MAX(A$4:A68)+1)</f>
        <v/>
      </c>
      <c r="B70" s="75"/>
    </row>
    <row r="71" spans="1:2" ht="15" thickBot="1">
      <c r="A71" s="74"/>
      <c r="B71" s="75"/>
    </row>
    <row r="72" spans="1:2" ht="15" thickBot="1">
      <c r="A72" s="74" t="str">
        <f>IF(B72="","",MAX(A$4:A70)+1)</f>
        <v/>
      </c>
      <c r="B72" s="75"/>
    </row>
    <row r="73" spans="1:2" ht="15" thickBot="1">
      <c r="A73" s="74"/>
      <c r="B73" s="75"/>
    </row>
    <row r="74" spans="1:2" ht="15" thickBot="1">
      <c r="A74" s="74" t="str">
        <f>IF(B74="","",MAX(A$4:A72)+1)</f>
        <v/>
      </c>
      <c r="B74" s="75"/>
    </row>
    <row r="75" spans="1:2" ht="15" thickBot="1">
      <c r="A75" s="74"/>
      <c r="B75" s="75"/>
    </row>
    <row r="76" spans="1:2" ht="15" thickBot="1">
      <c r="A76" s="74" t="str">
        <f>IF(B76="","",MAX(A$4:A74)+1)</f>
        <v/>
      </c>
      <c r="B76" s="75"/>
    </row>
    <row r="77" spans="1:2" ht="15" thickBot="1">
      <c r="A77" s="74"/>
      <c r="B77" s="75"/>
    </row>
    <row r="78" spans="1:2" ht="15" thickBot="1">
      <c r="A78" s="74" t="str">
        <f>IF(B78="","",MAX(A$4:A76)+1)</f>
        <v/>
      </c>
      <c r="B78" s="75"/>
    </row>
    <row r="79" spans="1:2" ht="15" thickBot="1">
      <c r="A79" s="74"/>
      <c r="B79" s="75"/>
    </row>
    <row r="80" spans="1:2" ht="15" thickBot="1">
      <c r="A80" s="74" t="str">
        <f>IF(B80="","",MAX(A$4:A78)+1)</f>
        <v/>
      </c>
      <c r="B80" s="75"/>
    </row>
    <row r="81" spans="1:2" ht="15" thickBot="1">
      <c r="A81" s="74"/>
      <c r="B81" s="75"/>
    </row>
    <row r="82" spans="1:2" ht="15" thickBot="1">
      <c r="A82" s="74" t="str">
        <f>IF(B82="","",MAX(A$4:A80)+1)</f>
        <v/>
      </c>
      <c r="B82" s="75"/>
    </row>
    <row r="83" spans="1:2" ht="15" thickBot="1">
      <c r="A83" s="74"/>
      <c r="B83" s="75"/>
    </row>
  </sheetData>
  <sheetProtection sheet="1" objects="1" scenarios="1"/>
  <mergeCells count="82">
    <mergeCell ref="A78:A79"/>
    <mergeCell ref="B78:B79"/>
    <mergeCell ref="A80:A81"/>
    <mergeCell ref="B80:B81"/>
    <mergeCell ref="A82:A83"/>
    <mergeCell ref="B82:B83"/>
    <mergeCell ref="A72:A73"/>
    <mergeCell ref="B72:B73"/>
    <mergeCell ref="A74:A75"/>
    <mergeCell ref="B74:B75"/>
    <mergeCell ref="A76:A77"/>
    <mergeCell ref="B76:B77"/>
    <mergeCell ref="A66:A67"/>
    <mergeCell ref="B66:B67"/>
    <mergeCell ref="A68:A69"/>
    <mergeCell ref="B68:B69"/>
    <mergeCell ref="A70:A71"/>
    <mergeCell ref="B70:B71"/>
    <mergeCell ref="A60:A61"/>
    <mergeCell ref="B60:B61"/>
    <mergeCell ref="A62:A63"/>
    <mergeCell ref="B62:B63"/>
    <mergeCell ref="A64:A65"/>
    <mergeCell ref="B64:B65"/>
    <mergeCell ref="A54:A55"/>
    <mergeCell ref="B54:B55"/>
    <mergeCell ref="A56:A57"/>
    <mergeCell ref="B56:B57"/>
    <mergeCell ref="A58:A59"/>
    <mergeCell ref="B58:B59"/>
    <mergeCell ref="A48:A49"/>
    <mergeCell ref="B48:B49"/>
    <mergeCell ref="A50:A51"/>
    <mergeCell ref="B50:B51"/>
    <mergeCell ref="A52:A53"/>
    <mergeCell ref="B52:B53"/>
    <mergeCell ref="A46:A47"/>
    <mergeCell ref="B36:B37"/>
    <mergeCell ref="B38:B39"/>
    <mergeCell ref="B40:B41"/>
    <mergeCell ref="B42:B43"/>
    <mergeCell ref="B44:B45"/>
    <mergeCell ref="B46:B47"/>
    <mergeCell ref="A36:A37"/>
    <mergeCell ref="A38:A39"/>
    <mergeCell ref="A40:A41"/>
    <mergeCell ref="A42:A43"/>
    <mergeCell ref="A44:A45"/>
    <mergeCell ref="A26:A27"/>
    <mergeCell ref="B26:B27"/>
    <mergeCell ref="B28:B29"/>
    <mergeCell ref="B30:B31"/>
    <mergeCell ref="B32:B33"/>
    <mergeCell ref="B34:B35"/>
    <mergeCell ref="A28:A29"/>
    <mergeCell ref="A30:A31"/>
    <mergeCell ref="A32:A33"/>
    <mergeCell ref="A34:A35"/>
    <mergeCell ref="A20:A21"/>
    <mergeCell ref="B20:B21"/>
    <mergeCell ref="A22:A23"/>
    <mergeCell ref="B22:B23"/>
    <mergeCell ref="A24:A25"/>
    <mergeCell ref="B24:B25"/>
    <mergeCell ref="A14:A15"/>
    <mergeCell ref="B14:B15"/>
    <mergeCell ref="A16:A17"/>
    <mergeCell ref="B16:B17"/>
    <mergeCell ref="A18:A19"/>
    <mergeCell ref="B18:B19"/>
    <mergeCell ref="A8:A9"/>
    <mergeCell ref="B8:B9"/>
    <mergeCell ref="A10:A11"/>
    <mergeCell ref="B10:B11"/>
    <mergeCell ref="A12:A13"/>
    <mergeCell ref="B12:B13"/>
    <mergeCell ref="A1:B1"/>
    <mergeCell ref="A2:A3"/>
    <mergeCell ref="A4:A5"/>
    <mergeCell ref="B4:B5"/>
    <mergeCell ref="A6:A7"/>
    <mergeCell ref="B6:B7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3"/>
  <sheetViews>
    <sheetView view="pageBreakPreview" zoomScale="90" zoomScaleNormal="100" zoomScaleSheetLayoutView="90" workbookViewId="0">
      <selection activeCell="I12" sqref="A1:I13"/>
    </sheetView>
  </sheetViews>
  <sheetFormatPr defaultRowHeight="14.5"/>
  <cols>
    <col min="1" max="1" width="7.453125" customWidth="1"/>
    <col min="2" max="2" width="29.08984375" customWidth="1"/>
    <col min="3" max="3" width="10.453125" style="46" customWidth="1"/>
    <col min="4" max="6" width="8.6328125" customWidth="1"/>
    <col min="7" max="7" width="18" customWidth="1"/>
    <col min="8" max="8" width="11.54296875"/>
    <col min="9" max="9" width="9.90625" customWidth="1"/>
  </cols>
  <sheetData>
    <row r="1" spans="1:9" ht="25.5" customHeight="1" thickBot="1">
      <c r="A1" s="4" t="s">
        <v>3</v>
      </c>
      <c r="B1" s="5"/>
      <c r="C1" s="41"/>
      <c r="D1" s="76" t="s">
        <v>4</v>
      </c>
      <c r="E1" s="76"/>
      <c r="F1" s="76"/>
      <c r="G1" s="77" t="s">
        <v>5</v>
      </c>
      <c r="H1" s="79" t="s">
        <v>6</v>
      </c>
      <c r="I1" s="79"/>
    </row>
    <row r="2" spans="1:9" ht="43.5" customHeight="1" thickBot="1">
      <c r="A2" s="80" t="str">
        <f>startovka!B2</f>
        <v>Kategorie: mladší</v>
      </c>
      <c r="B2" s="80"/>
      <c r="C2" s="81"/>
      <c r="D2" s="82" t="s">
        <v>7</v>
      </c>
      <c r="E2" s="83" t="s">
        <v>8</v>
      </c>
      <c r="F2" s="84" t="s">
        <v>9</v>
      </c>
      <c r="G2" s="77"/>
      <c r="H2" s="85" t="str">
        <f>IF(SUM(D4:F83)=0,"čas ukončení pokusu", "Výsledný čas pokusu")</f>
        <v>Výsledný čas pokusu</v>
      </c>
      <c r="I2" s="87" t="s">
        <v>10</v>
      </c>
    </row>
    <row r="3" spans="1:9" ht="43.5" customHeight="1" thickBot="1">
      <c r="A3" s="6" t="s">
        <v>11</v>
      </c>
      <c r="B3" s="7" t="s">
        <v>12</v>
      </c>
      <c r="C3" s="81"/>
      <c r="D3" s="82"/>
      <c r="E3" s="83"/>
      <c r="F3" s="84"/>
      <c r="G3" s="78"/>
      <c r="H3" s="86"/>
      <c r="I3" s="88"/>
    </row>
    <row r="4" spans="1:9">
      <c r="A4" s="89">
        <f>IF(startovka!A4="","",startovka!A4)</f>
        <v>1</v>
      </c>
      <c r="B4" s="91" t="str">
        <f>IF(startovka!B4="","",startovka!B4)</f>
        <v>Frenštát p. R.</v>
      </c>
      <c r="C4" s="42" t="s">
        <v>13</v>
      </c>
      <c r="D4" s="53">
        <v>20.77</v>
      </c>
      <c r="E4" s="54">
        <v>19.84</v>
      </c>
      <c r="F4" s="55"/>
      <c r="G4" s="56"/>
      <c r="H4" s="14">
        <f>IF(B4="","",IF(G4="",IF(SUM(D$4:F$583)=0,"",IF(SUM(D4:F4)=0,999,IF(F4="",MAX(D4:E4),LARGE(D4:F4,2)))),998))</f>
        <v>20.77</v>
      </c>
      <c r="I4" s="93">
        <f>IF(B4="","",výpočty!D4)</f>
        <v>3</v>
      </c>
    </row>
    <row r="5" spans="1:9" ht="15" thickBot="1">
      <c r="A5" s="90"/>
      <c r="B5" s="92"/>
      <c r="C5" s="43" t="s">
        <v>14</v>
      </c>
      <c r="D5" s="57">
        <v>21.13</v>
      </c>
      <c r="E5" s="58">
        <v>21.27</v>
      </c>
      <c r="F5" s="59"/>
      <c r="G5" s="60"/>
      <c r="H5" s="15">
        <f>IF(B4="","",IF(G5="",IF(SUM(D$4:F$83)=0,"",IF(SUM(D5:F5)=0,999,IF(F5="",MAX(D5:E5),LARGE(D5:F5,2)))),998))</f>
        <v>21.27</v>
      </c>
      <c r="I5" s="94"/>
    </row>
    <row r="6" spans="1:9" ht="15" customHeight="1">
      <c r="A6" s="89">
        <f>IF(startovka!A6="","",startovka!A6)</f>
        <v>2</v>
      </c>
      <c r="B6" s="91" t="str">
        <f>IF(startovka!B6="","",startovka!B6)</f>
        <v>Tísek "A"</v>
      </c>
      <c r="C6" s="42" t="s">
        <v>13</v>
      </c>
      <c r="D6" s="53">
        <v>33.11</v>
      </c>
      <c r="E6" s="54">
        <v>33.32</v>
      </c>
      <c r="F6" s="61"/>
      <c r="G6" s="62"/>
      <c r="H6" s="14">
        <f t="shared" ref="H6" si="0">IF(B6="","",IF(G6="",IF(SUM(D$4:F$583)=0,"",IF(SUM(D6:F6)=0,999,IF(F6="",MAX(D6:E6),LARGE(D6:F6,2)))),998))</f>
        <v>33.32</v>
      </c>
      <c r="I6" s="93">
        <f>IF(B6="","",výpočty!D6)</f>
        <v>4</v>
      </c>
    </row>
    <row r="7" spans="1:9" ht="15.75" customHeight="1" thickBot="1">
      <c r="A7" s="90"/>
      <c r="B7" s="92"/>
      <c r="C7" s="43" t="s">
        <v>14</v>
      </c>
      <c r="D7" s="57"/>
      <c r="E7" s="58"/>
      <c r="F7" s="63"/>
      <c r="G7" s="64" t="s">
        <v>108</v>
      </c>
      <c r="H7" s="15">
        <f t="shared" ref="H7" si="1">IF(B6="","",IF(G7="",IF(SUM(D$4:F$83)=0,"",IF(SUM(D7:F7)=0,999,IF(F7="",MAX(D7:E7),LARGE(D7:F7,2)))),998))</f>
        <v>998</v>
      </c>
      <c r="I7" s="94"/>
    </row>
    <row r="8" spans="1:9" ht="15" customHeight="1">
      <c r="A8" s="89">
        <f>IF(startovka!A8="","",startovka!A8)</f>
        <v>3</v>
      </c>
      <c r="B8" s="91" t="str">
        <f>IF(startovka!B8="","",startovka!B8)</f>
        <v>Mniší</v>
      </c>
      <c r="C8" s="42" t="s">
        <v>13</v>
      </c>
      <c r="D8" s="53">
        <v>18.059999999999999</v>
      </c>
      <c r="E8" s="54">
        <v>17.260000000000002</v>
      </c>
      <c r="F8" s="61"/>
      <c r="G8" s="62"/>
      <c r="H8" s="14">
        <f t="shared" ref="H8" si="2">IF(B8="","",IF(G8="",IF(SUM(D$4:F$583)=0,"",IF(SUM(D8:F8)=0,999,IF(F8="",MAX(D8:E8),LARGE(D8:F8,2)))),998))</f>
        <v>18.059999999999999</v>
      </c>
      <c r="I8" s="93">
        <f>IF(B8="","",výpočty!D8)</f>
        <v>1</v>
      </c>
    </row>
    <row r="9" spans="1:9" ht="15.75" customHeight="1" thickBot="1">
      <c r="A9" s="90"/>
      <c r="B9" s="92"/>
      <c r="C9" s="43" t="s">
        <v>14</v>
      </c>
      <c r="D9" s="57">
        <v>16.940000000000001</v>
      </c>
      <c r="E9" s="58">
        <v>16.8</v>
      </c>
      <c r="F9" s="63"/>
      <c r="G9" s="64"/>
      <c r="H9" s="15">
        <f t="shared" ref="H9" si="3">IF(B8="","",IF(G9="",IF(SUM(D$4:F$83)=0,"",IF(SUM(D9:F9)=0,999,IF(F9="",MAX(D9:E9),LARGE(D9:F9,2)))),998))</f>
        <v>16.940000000000001</v>
      </c>
      <c r="I9" s="94"/>
    </row>
    <row r="10" spans="1:9" ht="15" customHeight="1">
      <c r="A10" s="89">
        <f>IF(startovka!A10="","",startovka!A10)</f>
        <v>4</v>
      </c>
      <c r="B10" s="91" t="str">
        <f>IF(startovka!B10="","",startovka!B10)</f>
        <v>Hájov</v>
      </c>
      <c r="C10" s="42" t="s">
        <v>13</v>
      </c>
      <c r="D10" s="53">
        <v>16.260000000000002</v>
      </c>
      <c r="E10" s="54">
        <v>20.75</v>
      </c>
      <c r="F10" s="61"/>
      <c r="G10" s="62"/>
      <c r="H10" s="14">
        <f t="shared" ref="H10" si="4">IF(B10="","",IF(G10="",IF(SUM(D$4:F$583)=0,"",IF(SUM(D10:F10)=0,999,IF(F10="",MAX(D10:E10),LARGE(D10:F10,2)))),998))</f>
        <v>20.75</v>
      </c>
      <c r="I10" s="93">
        <f>IF(B10="","",výpočty!D10)</f>
        <v>2</v>
      </c>
    </row>
    <row r="11" spans="1:9" ht="15.75" customHeight="1" thickBot="1">
      <c r="A11" s="90"/>
      <c r="B11" s="92"/>
      <c r="C11" s="43" t="s">
        <v>14</v>
      </c>
      <c r="D11" s="57">
        <v>17.63</v>
      </c>
      <c r="E11" s="58">
        <v>16.73</v>
      </c>
      <c r="F11" s="63"/>
      <c r="G11" s="64"/>
      <c r="H11" s="15">
        <f t="shared" ref="H11" si="5">IF(B10="","",IF(G11="",IF(SUM(D$4:F$83)=0,"",IF(SUM(D11:F11)=0,999,IF(F11="",MAX(D11:E11),LARGE(D11:F11,2)))),998))</f>
        <v>17.63</v>
      </c>
      <c r="I11" s="94"/>
    </row>
    <row r="12" spans="1:9" ht="15" customHeight="1">
      <c r="A12" s="89">
        <f>IF(startovka!A12="","",startovka!A12)</f>
        <v>5</v>
      </c>
      <c r="B12" s="91" t="str">
        <f>IF(startovka!B12="","",startovka!B12)</f>
        <v>Tísek "B"</v>
      </c>
      <c r="C12" s="42" t="s">
        <v>13</v>
      </c>
      <c r="D12" s="53">
        <v>110.33</v>
      </c>
      <c r="E12" s="54">
        <v>55.72</v>
      </c>
      <c r="F12" s="61"/>
      <c r="G12" s="62"/>
      <c r="H12" s="14">
        <f t="shared" ref="H12" si="6">IF(B12="","",IF(G12="",IF(SUM(D$4:F$583)=0,"",IF(SUM(D12:F12)=0,999,IF(F12="",MAX(D12:E12),LARGE(D12:F12,2)))),998))</f>
        <v>110.33</v>
      </c>
      <c r="I12" s="93">
        <f>IF(B12="","",výpočty!D12)</f>
        <v>5</v>
      </c>
    </row>
    <row r="13" spans="1:9" ht="15.75" customHeight="1" thickBot="1">
      <c r="A13" s="90"/>
      <c r="B13" s="92"/>
      <c r="C13" s="43" t="s">
        <v>14</v>
      </c>
      <c r="D13" s="57">
        <v>60.36</v>
      </c>
      <c r="E13" s="58">
        <v>39.65</v>
      </c>
      <c r="F13" s="63"/>
      <c r="G13" s="64"/>
      <c r="H13" s="15">
        <f t="shared" ref="H13" si="7">IF(B12="","",IF(G13="",IF(SUM(D$4:F$83)=0,"",IF(SUM(D13:F13)=0,999,IF(F13="",MAX(D13:E13),LARGE(D13:F13,2)))),998))</f>
        <v>60.36</v>
      </c>
      <c r="I13" s="94"/>
    </row>
    <row r="14" spans="1:9" ht="15" customHeight="1">
      <c r="A14" s="89" t="str">
        <f>IF(startovka!A14="","",startovka!A14)</f>
        <v/>
      </c>
      <c r="B14" s="91" t="str">
        <f>IF(startovka!B14="","",startovka!B14)</f>
        <v/>
      </c>
      <c r="C14" s="42" t="s">
        <v>13</v>
      </c>
      <c r="D14" s="53"/>
      <c r="E14" s="54"/>
      <c r="F14" s="61"/>
      <c r="G14" s="62"/>
      <c r="H14" s="14" t="str">
        <f t="shared" ref="H14" si="8">IF(B14="","",IF(G14="",IF(SUM(D$4:F$583)=0,"",IF(SUM(D14:F14)=0,999,IF(F14="",MAX(D14:E14),LARGE(D14:F14,2)))),998))</f>
        <v/>
      </c>
      <c r="I14" s="93" t="str">
        <f>IF(B14="","",výpočty!D14)</f>
        <v/>
      </c>
    </row>
    <row r="15" spans="1:9" ht="15.75" customHeight="1" thickBot="1">
      <c r="A15" s="90"/>
      <c r="B15" s="92"/>
      <c r="C15" s="43" t="s">
        <v>14</v>
      </c>
      <c r="D15" s="57"/>
      <c r="E15" s="58"/>
      <c r="F15" s="63"/>
      <c r="G15" s="64"/>
      <c r="H15" s="15" t="str">
        <f t="shared" ref="H15" si="9">IF(B14="","",IF(G15="",IF(SUM(D$4:F$83)=0,"",IF(SUM(D15:F15)=0,999,IF(F15="",MAX(D15:E15),LARGE(D15:F15,2)))),998))</f>
        <v/>
      </c>
      <c r="I15" s="94"/>
    </row>
    <row r="16" spans="1:9" ht="15" customHeight="1">
      <c r="A16" s="89" t="str">
        <f>IF(startovka!A16="","",startovka!A16)</f>
        <v/>
      </c>
      <c r="B16" s="91" t="str">
        <f>IF(startovka!B16="","",startovka!B16)</f>
        <v/>
      </c>
      <c r="C16" s="42" t="s">
        <v>13</v>
      </c>
      <c r="D16" s="53"/>
      <c r="E16" s="54"/>
      <c r="F16" s="61"/>
      <c r="G16" s="62"/>
      <c r="H16" s="14" t="str">
        <f t="shared" ref="H16" si="10">IF(B16="","",IF(G16="",IF(SUM(D$4:F$583)=0,"",IF(SUM(D16:F16)=0,999,IF(F16="",MAX(D16:E16),LARGE(D16:F16,2)))),998))</f>
        <v/>
      </c>
      <c r="I16" s="93" t="str">
        <f>IF(B16="","",výpočty!D16)</f>
        <v/>
      </c>
    </row>
    <row r="17" spans="1:9" ht="15.75" customHeight="1" thickBot="1">
      <c r="A17" s="90"/>
      <c r="B17" s="92"/>
      <c r="C17" s="43" t="s">
        <v>14</v>
      </c>
      <c r="D17" s="57"/>
      <c r="E17" s="58"/>
      <c r="F17" s="63"/>
      <c r="G17" s="64"/>
      <c r="H17" s="15" t="str">
        <f t="shared" ref="H17" si="11">IF(B16="","",IF(G17="",IF(SUM(D$4:F$83)=0,"",IF(SUM(D17:F17)=0,999,IF(F17="",MAX(D17:E17),LARGE(D17:F17,2)))),998))</f>
        <v/>
      </c>
      <c r="I17" s="94"/>
    </row>
    <row r="18" spans="1:9" ht="15" customHeight="1">
      <c r="A18" s="89" t="str">
        <f>IF(startovka!A18="","",startovka!A18)</f>
        <v/>
      </c>
      <c r="B18" s="91" t="str">
        <f>IF(startovka!B18="","",startovka!B18)</f>
        <v/>
      </c>
      <c r="C18" s="42" t="s">
        <v>13</v>
      </c>
      <c r="D18" s="53"/>
      <c r="E18" s="54"/>
      <c r="F18" s="61"/>
      <c r="G18" s="62"/>
      <c r="H18" s="14" t="str">
        <f t="shared" ref="H18" si="12">IF(B18="","",IF(G18="",IF(SUM(D$4:F$583)=0,"",IF(SUM(D18:F18)=0,999,IF(F18="",MAX(D18:E18),LARGE(D18:F18,2)))),998))</f>
        <v/>
      </c>
      <c r="I18" s="93" t="str">
        <f>IF(B18="","",výpočty!D18)</f>
        <v/>
      </c>
    </row>
    <row r="19" spans="1:9" ht="15.75" customHeight="1" thickBot="1">
      <c r="A19" s="90"/>
      <c r="B19" s="92"/>
      <c r="C19" s="43" t="s">
        <v>14</v>
      </c>
      <c r="D19" s="57"/>
      <c r="E19" s="58"/>
      <c r="F19" s="63"/>
      <c r="G19" s="64"/>
      <c r="H19" s="15" t="str">
        <f t="shared" ref="H19" si="13">IF(B18="","",IF(G19="",IF(SUM(D$4:F$83)=0,"",IF(SUM(D19:F19)=0,999,IF(F19="",MAX(D19:E19),LARGE(D19:F19,2)))),998))</f>
        <v/>
      </c>
      <c r="I19" s="94"/>
    </row>
    <row r="20" spans="1:9" ht="15" customHeight="1">
      <c r="A20" s="89" t="str">
        <f>IF(startovka!A20="","",startovka!A20)</f>
        <v/>
      </c>
      <c r="B20" s="91" t="str">
        <f>IF(startovka!B20="","",startovka!B20)</f>
        <v/>
      </c>
      <c r="C20" s="42" t="s">
        <v>13</v>
      </c>
      <c r="D20" s="53"/>
      <c r="E20" s="54"/>
      <c r="F20" s="61"/>
      <c r="G20" s="62"/>
      <c r="H20" s="14" t="str">
        <f t="shared" ref="H20" si="14">IF(B20="","",IF(G20="",IF(SUM(D$4:F$583)=0,"",IF(SUM(D20:F20)=0,999,IF(F20="",MAX(D20:E20),LARGE(D20:F20,2)))),998))</f>
        <v/>
      </c>
      <c r="I20" s="93" t="str">
        <f>IF(B20="","",výpočty!D20)</f>
        <v/>
      </c>
    </row>
    <row r="21" spans="1:9" ht="15.75" customHeight="1" thickBot="1">
      <c r="A21" s="90"/>
      <c r="B21" s="92"/>
      <c r="C21" s="43" t="s">
        <v>14</v>
      </c>
      <c r="D21" s="57"/>
      <c r="E21" s="58"/>
      <c r="F21" s="63"/>
      <c r="G21" s="64"/>
      <c r="H21" s="15" t="str">
        <f t="shared" ref="H21" si="15">IF(B20="","",IF(G21="",IF(SUM(D$4:F$83)=0,"",IF(SUM(D21:F21)=0,999,IF(F21="",MAX(D21:E21),LARGE(D21:F21,2)))),998))</f>
        <v/>
      </c>
      <c r="I21" s="94"/>
    </row>
    <row r="22" spans="1:9" ht="15" customHeight="1">
      <c r="A22" s="89" t="str">
        <f>IF(startovka!A22="","",startovka!A22)</f>
        <v/>
      </c>
      <c r="B22" s="91" t="str">
        <f>IF(startovka!B22="","",startovka!B22)</f>
        <v/>
      </c>
      <c r="C22" s="42" t="s">
        <v>13</v>
      </c>
      <c r="D22" s="53"/>
      <c r="E22" s="54"/>
      <c r="F22" s="61"/>
      <c r="G22" s="62"/>
      <c r="H22" s="14" t="str">
        <f t="shared" ref="H22" si="16">IF(B22="","",IF(G22="",IF(SUM(D$4:F$583)=0,"",IF(SUM(D22:F22)=0,999,IF(F22="",MAX(D22:E22),LARGE(D22:F22,2)))),998))</f>
        <v/>
      </c>
      <c r="I22" s="93" t="str">
        <f>IF(B22="","",výpočty!D22)</f>
        <v/>
      </c>
    </row>
    <row r="23" spans="1:9" ht="15.75" customHeight="1" thickBot="1">
      <c r="A23" s="99"/>
      <c r="B23" s="100"/>
      <c r="C23" s="43" t="s">
        <v>14</v>
      </c>
      <c r="D23" s="57"/>
      <c r="E23" s="58"/>
      <c r="F23" s="63"/>
      <c r="G23" s="64"/>
      <c r="H23" s="15" t="str">
        <f t="shared" ref="H23" si="17">IF(B22="","",IF(G23="",IF(SUM(D$4:F$83)=0,"",IF(SUM(D23:F23)=0,999,IF(F23="",MAX(D23:E23),LARGE(D23:F23,2)))),998))</f>
        <v/>
      </c>
      <c r="I23" s="94"/>
    </row>
    <row r="24" spans="1:9" ht="15" customHeight="1">
      <c r="A24" s="95" t="str">
        <f>IF(startovka!A24="","",startovka!A24)</f>
        <v/>
      </c>
      <c r="B24" s="97" t="str">
        <f>IF(startovka!B24="","",startovka!B24)</f>
        <v/>
      </c>
      <c r="C24" s="42" t="s">
        <v>13</v>
      </c>
      <c r="D24" s="53"/>
      <c r="E24" s="54"/>
      <c r="F24" s="61"/>
      <c r="G24" s="62"/>
      <c r="H24" s="14" t="str">
        <f t="shared" ref="H24" si="18">IF(B24="","",IF(G24="",IF(SUM(D$4:F$583)=0,"",IF(SUM(D24:F24)=0,999,IF(F24="",MAX(D24:E24),LARGE(D24:F24,2)))),998))</f>
        <v/>
      </c>
      <c r="I24" s="93" t="str">
        <f>IF(B24="","",výpočty!D24)</f>
        <v/>
      </c>
    </row>
    <row r="25" spans="1:9" ht="15.75" customHeight="1" thickBot="1">
      <c r="A25" s="96"/>
      <c r="B25" s="98"/>
      <c r="C25" s="43" t="s">
        <v>14</v>
      </c>
      <c r="D25" s="57"/>
      <c r="E25" s="58"/>
      <c r="F25" s="63"/>
      <c r="G25" s="64"/>
      <c r="H25" s="15" t="str">
        <f t="shared" ref="H25" si="19">IF(B24="","",IF(G25="",IF(SUM(D$4:F$83)=0,"",IF(SUM(D25:F25)=0,999,IF(F25="",MAX(D25:E25),LARGE(D25:F25,2)))),998))</f>
        <v/>
      </c>
      <c r="I25" s="94"/>
    </row>
    <row r="26" spans="1:9" ht="15" customHeight="1">
      <c r="A26" s="95" t="str">
        <f>IF(startovka!A26="","",startovka!A26)</f>
        <v/>
      </c>
      <c r="B26" s="97" t="str">
        <f>IF(startovka!B26="","",startovka!B26)</f>
        <v/>
      </c>
      <c r="C26" s="42" t="s">
        <v>13</v>
      </c>
      <c r="D26" s="53"/>
      <c r="E26" s="54"/>
      <c r="F26" s="61"/>
      <c r="G26" s="62"/>
      <c r="H26" s="14" t="str">
        <f t="shared" ref="H26" si="20">IF(B26="","",IF(G26="",IF(SUM(D$4:F$583)=0,"",IF(SUM(D26:F26)=0,999,IF(F26="",MAX(D26:E26),LARGE(D26:F26,2)))),998))</f>
        <v/>
      </c>
      <c r="I26" s="93" t="str">
        <f>IF(B26="","",výpočty!D26)</f>
        <v/>
      </c>
    </row>
    <row r="27" spans="1:9" ht="15.75" customHeight="1" thickBot="1">
      <c r="A27" s="96"/>
      <c r="B27" s="98"/>
      <c r="C27" s="43" t="s">
        <v>14</v>
      </c>
      <c r="D27" s="57"/>
      <c r="E27" s="58"/>
      <c r="F27" s="63"/>
      <c r="G27" s="64"/>
      <c r="H27" s="15" t="str">
        <f t="shared" ref="H27" si="21">IF(B26="","",IF(G27="",IF(SUM(D$4:F$83)=0,"",IF(SUM(D27:F27)=0,999,IF(F27="",MAX(D27:E27),LARGE(D27:F27,2)))),998))</f>
        <v/>
      </c>
      <c r="I27" s="94"/>
    </row>
    <row r="28" spans="1:9" ht="15" customHeight="1">
      <c r="A28" s="95" t="str">
        <f>IF(startovka!A28="","",startovka!A28)</f>
        <v/>
      </c>
      <c r="B28" s="97" t="str">
        <f>IF(startovka!B28="","",startovka!B28)</f>
        <v/>
      </c>
      <c r="C28" s="42" t="s">
        <v>13</v>
      </c>
      <c r="D28" s="53"/>
      <c r="E28" s="54"/>
      <c r="F28" s="61"/>
      <c r="G28" s="62"/>
      <c r="H28" s="14" t="str">
        <f t="shared" ref="H28" si="22">IF(B28="","",IF(G28="",IF(SUM(D$4:F$583)=0,"",IF(SUM(D28:F28)=0,999,IF(F28="",MAX(D28:E28),LARGE(D28:F28,2)))),998))</f>
        <v/>
      </c>
      <c r="I28" s="93" t="str">
        <f>IF(B28="","",výpočty!D28)</f>
        <v/>
      </c>
    </row>
    <row r="29" spans="1:9" ht="15.75" customHeight="1" thickBot="1">
      <c r="A29" s="96"/>
      <c r="B29" s="98"/>
      <c r="C29" s="43" t="s">
        <v>14</v>
      </c>
      <c r="D29" s="57"/>
      <c r="E29" s="58"/>
      <c r="F29" s="63"/>
      <c r="G29" s="64"/>
      <c r="H29" s="15" t="str">
        <f t="shared" ref="H29" si="23">IF(B28="","",IF(G29="",IF(SUM(D$4:F$83)=0,"",IF(SUM(D29:F29)=0,999,IF(F29="",MAX(D29:E29),LARGE(D29:F29,2)))),998))</f>
        <v/>
      </c>
      <c r="I29" s="94"/>
    </row>
    <row r="30" spans="1:9" ht="15" customHeight="1">
      <c r="A30" s="95" t="str">
        <f>IF(startovka!A30="","",startovka!A30)</f>
        <v/>
      </c>
      <c r="B30" s="97" t="str">
        <f>IF(startovka!B30="","",startovka!B30)</f>
        <v/>
      </c>
      <c r="C30" s="42" t="s">
        <v>13</v>
      </c>
      <c r="D30" s="53"/>
      <c r="E30" s="54"/>
      <c r="F30" s="61"/>
      <c r="G30" s="62"/>
      <c r="H30" s="14" t="str">
        <f t="shared" ref="H30" si="24">IF(B30="","",IF(G30="",IF(SUM(D$4:F$583)=0,"",IF(SUM(D30:F30)=0,999,IF(F30="",MAX(D30:E30),LARGE(D30:F30,2)))),998))</f>
        <v/>
      </c>
      <c r="I30" s="93" t="str">
        <f>IF(B30="","",výpočty!D30)</f>
        <v/>
      </c>
    </row>
    <row r="31" spans="1:9" ht="15.75" customHeight="1" thickBot="1">
      <c r="A31" s="96"/>
      <c r="B31" s="98"/>
      <c r="C31" s="43" t="s">
        <v>14</v>
      </c>
      <c r="D31" s="57"/>
      <c r="E31" s="58"/>
      <c r="F31" s="63"/>
      <c r="G31" s="64"/>
      <c r="H31" s="15" t="str">
        <f t="shared" ref="H31" si="25">IF(B30="","",IF(G31="",IF(SUM(D$4:F$83)=0,"",IF(SUM(D31:F31)=0,999,IF(F31="",MAX(D31:E31),LARGE(D31:F31,2)))),998))</f>
        <v/>
      </c>
      <c r="I31" s="94"/>
    </row>
    <row r="32" spans="1:9" ht="15" customHeight="1">
      <c r="A32" s="95" t="str">
        <f>IF(startovka!A32="","",startovka!A32)</f>
        <v/>
      </c>
      <c r="B32" s="97" t="str">
        <f>IF(startovka!B32="","",startovka!B32)</f>
        <v/>
      </c>
      <c r="C32" s="42" t="s">
        <v>13</v>
      </c>
      <c r="D32" s="53"/>
      <c r="E32" s="54"/>
      <c r="F32" s="61"/>
      <c r="G32" s="62"/>
      <c r="H32" s="14" t="str">
        <f t="shared" ref="H32" si="26">IF(B32="","",IF(G32="",IF(SUM(D$4:F$583)=0,"",IF(SUM(D32:F32)=0,999,IF(F32="",MAX(D32:E32),LARGE(D32:F32,2)))),998))</f>
        <v/>
      </c>
      <c r="I32" s="93" t="str">
        <f>IF(B32="","",výpočty!D32)</f>
        <v/>
      </c>
    </row>
    <row r="33" spans="1:9" ht="15.75" customHeight="1" thickBot="1">
      <c r="A33" s="96"/>
      <c r="B33" s="98"/>
      <c r="C33" s="43" t="s">
        <v>14</v>
      </c>
      <c r="D33" s="57"/>
      <c r="E33" s="58"/>
      <c r="F33" s="63"/>
      <c r="G33" s="64"/>
      <c r="H33" s="15" t="str">
        <f t="shared" ref="H33" si="27">IF(B32="","",IF(G33="",IF(SUM(D$4:F$83)=0,"",IF(SUM(D33:F33)=0,999,IF(F33="",MAX(D33:E33),LARGE(D33:F33,2)))),998))</f>
        <v/>
      </c>
      <c r="I33" s="94"/>
    </row>
    <row r="34" spans="1:9" ht="15" customHeight="1">
      <c r="A34" s="95" t="str">
        <f>IF(startovka!A34="","",startovka!A34)</f>
        <v/>
      </c>
      <c r="B34" s="97" t="str">
        <f>IF(startovka!B34="","",startovka!B34)</f>
        <v/>
      </c>
      <c r="C34" s="42" t="s">
        <v>13</v>
      </c>
      <c r="D34" s="53"/>
      <c r="E34" s="54"/>
      <c r="F34" s="61"/>
      <c r="G34" s="62"/>
      <c r="H34" s="14" t="str">
        <f t="shared" ref="H34" si="28">IF(B34="","",IF(G34="",IF(SUM(D$4:F$583)=0,"",IF(SUM(D34:F34)=0,999,IF(F34="",MAX(D34:E34),LARGE(D34:F34,2)))),998))</f>
        <v/>
      </c>
      <c r="I34" s="93" t="str">
        <f>IF(B34="","",výpočty!D34)</f>
        <v/>
      </c>
    </row>
    <row r="35" spans="1:9" ht="15.75" customHeight="1" thickBot="1">
      <c r="A35" s="96"/>
      <c r="B35" s="98"/>
      <c r="C35" s="43" t="s">
        <v>14</v>
      </c>
      <c r="D35" s="57"/>
      <c r="E35" s="58"/>
      <c r="F35" s="63"/>
      <c r="G35" s="64"/>
      <c r="H35" s="15" t="str">
        <f t="shared" ref="H35" si="29">IF(B34="","",IF(G35="",IF(SUM(D$4:F$83)=0,"",IF(SUM(D35:F35)=0,999,IF(F35="",MAX(D35:E35),LARGE(D35:F35,2)))),998))</f>
        <v/>
      </c>
      <c r="I35" s="94"/>
    </row>
    <row r="36" spans="1:9" ht="15" customHeight="1">
      <c r="A36" s="95" t="str">
        <f>IF(startovka!A36="","",startovka!A36)</f>
        <v/>
      </c>
      <c r="B36" s="97" t="str">
        <f>IF(startovka!B36="","",startovka!B36)</f>
        <v/>
      </c>
      <c r="C36" s="42" t="s">
        <v>13</v>
      </c>
      <c r="D36" s="53"/>
      <c r="E36" s="54"/>
      <c r="F36" s="61"/>
      <c r="G36" s="62"/>
      <c r="H36" s="14" t="str">
        <f t="shared" ref="H36" si="30">IF(B36="","",IF(G36="",IF(SUM(D$4:F$583)=0,"",IF(SUM(D36:F36)=0,999,IF(F36="",MAX(D36:E36),LARGE(D36:F36,2)))),998))</f>
        <v/>
      </c>
      <c r="I36" s="93" t="str">
        <f>IF(B36="","",výpočty!D36)</f>
        <v/>
      </c>
    </row>
    <row r="37" spans="1:9" ht="15.75" customHeight="1" thickBot="1">
      <c r="A37" s="96"/>
      <c r="B37" s="98"/>
      <c r="C37" s="43" t="s">
        <v>14</v>
      </c>
      <c r="D37" s="57"/>
      <c r="E37" s="58"/>
      <c r="F37" s="63"/>
      <c r="G37" s="64"/>
      <c r="H37" s="15" t="str">
        <f t="shared" ref="H37" si="31">IF(B36="","",IF(G37="",IF(SUM(D$4:F$83)=0,"",IF(SUM(D37:F37)=0,999,IF(F37="",MAX(D37:E37),LARGE(D37:F37,2)))),998))</f>
        <v/>
      </c>
      <c r="I37" s="94"/>
    </row>
    <row r="38" spans="1:9" ht="15" customHeight="1">
      <c r="A38" s="95" t="str">
        <f>IF(startovka!A38="","",startovka!A38)</f>
        <v/>
      </c>
      <c r="B38" s="97" t="str">
        <f>IF(startovka!B38="","",startovka!B38)</f>
        <v/>
      </c>
      <c r="C38" s="42" t="s">
        <v>13</v>
      </c>
      <c r="D38" s="53"/>
      <c r="E38" s="54"/>
      <c r="F38" s="61"/>
      <c r="G38" s="62"/>
      <c r="H38" s="14" t="str">
        <f t="shared" ref="H38" si="32">IF(B38="","",IF(G38="",IF(SUM(D$4:F$583)=0,"",IF(SUM(D38:F38)=0,999,IF(F38="",MAX(D38:E38),LARGE(D38:F38,2)))),998))</f>
        <v/>
      </c>
      <c r="I38" s="93" t="str">
        <f>IF(B38="","",výpočty!D38)</f>
        <v/>
      </c>
    </row>
    <row r="39" spans="1:9" ht="15.75" customHeight="1" thickBot="1">
      <c r="A39" s="96"/>
      <c r="B39" s="98"/>
      <c r="C39" s="43" t="s">
        <v>14</v>
      </c>
      <c r="D39" s="57"/>
      <c r="E39" s="58"/>
      <c r="F39" s="63"/>
      <c r="G39" s="64"/>
      <c r="H39" s="15" t="str">
        <f t="shared" ref="H39" si="33">IF(B38="","",IF(G39="",IF(SUM(D$4:F$83)=0,"",IF(SUM(D39:F39)=0,999,IF(F39="",MAX(D39:E39),LARGE(D39:F39,2)))),998))</f>
        <v/>
      </c>
      <c r="I39" s="94"/>
    </row>
    <row r="40" spans="1:9" ht="15" customHeight="1">
      <c r="A40" s="95" t="str">
        <f>IF(startovka!A40="","",startovka!A40)</f>
        <v/>
      </c>
      <c r="B40" s="97" t="str">
        <f>IF(startovka!B40="","",startovka!B40)</f>
        <v/>
      </c>
      <c r="C40" s="42" t="s">
        <v>13</v>
      </c>
      <c r="D40" s="53"/>
      <c r="E40" s="54"/>
      <c r="F40" s="61"/>
      <c r="G40" s="62"/>
      <c r="H40" s="14" t="str">
        <f t="shared" ref="H40" si="34">IF(B40="","",IF(G40="",IF(SUM(D$4:F$583)=0,"",IF(SUM(D40:F40)=0,999,IF(F40="",MAX(D40:E40),LARGE(D40:F40,2)))),998))</f>
        <v/>
      </c>
      <c r="I40" s="93" t="str">
        <f>IF(B40="","",výpočty!D40)</f>
        <v/>
      </c>
    </row>
    <row r="41" spans="1:9" ht="15.75" customHeight="1" thickBot="1">
      <c r="A41" s="96"/>
      <c r="B41" s="98"/>
      <c r="C41" s="43" t="s">
        <v>14</v>
      </c>
      <c r="D41" s="57"/>
      <c r="E41" s="58"/>
      <c r="F41" s="63"/>
      <c r="G41" s="64"/>
      <c r="H41" s="15" t="str">
        <f t="shared" ref="H41" si="35">IF(B40="","",IF(G41="",IF(SUM(D$4:F$83)=0,"",IF(SUM(D41:F41)=0,999,IF(F41="",MAX(D41:E41),LARGE(D41:F41,2)))),998))</f>
        <v/>
      </c>
      <c r="I41" s="94"/>
    </row>
    <row r="42" spans="1:9" ht="15" customHeight="1">
      <c r="A42" s="101" t="str">
        <f>IF(startovka!A42="","",startovka!A42)</f>
        <v/>
      </c>
      <c r="B42" s="103" t="str">
        <f>IF(startovka!B42="","",startovka!B42)</f>
        <v/>
      </c>
      <c r="C42" s="44" t="s">
        <v>13</v>
      </c>
      <c r="D42" s="53"/>
      <c r="E42" s="54"/>
      <c r="F42" s="61"/>
      <c r="G42" s="62"/>
      <c r="H42" s="14" t="str">
        <f t="shared" ref="H42" si="36">IF(B42="","",IF(G42="",IF(SUM(D$4:F$583)=0,"",IF(SUM(D42:F42)=0,999,IF(F42="",MAX(D42:E42),LARGE(D42:F42,2)))),998))</f>
        <v/>
      </c>
      <c r="I42" s="93" t="str">
        <f>IF(B42="","",výpočty!D42)</f>
        <v/>
      </c>
    </row>
    <row r="43" spans="1:9" ht="15.75" customHeight="1" thickBot="1">
      <c r="A43" s="102"/>
      <c r="B43" s="104"/>
      <c r="C43" s="45" t="s">
        <v>14</v>
      </c>
      <c r="D43" s="57"/>
      <c r="E43" s="58"/>
      <c r="F43" s="63"/>
      <c r="G43" s="64"/>
      <c r="H43" s="15" t="str">
        <f t="shared" ref="H43" si="37">IF(B42="","",IF(G43="",IF(SUM(D$4:F$83)=0,"",IF(SUM(D43:F43)=0,999,IF(F43="",MAX(D43:E43),LARGE(D43:F43,2)))),998))</f>
        <v/>
      </c>
      <c r="I43" s="94"/>
    </row>
    <row r="44" spans="1:9" ht="15" customHeight="1">
      <c r="A44" s="101" t="str">
        <f>IF(startovka!A44="","",startovka!A44)</f>
        <v/>
      </c>
      <c r="B44" s="103" t="str">
        <f>IF(startovka!B44="","",startovka!B44)</f>
        <v/>
      </c>
      <c r="C44" s="44" t="s">
        <v>13</v>
      </c>
      <c r="D44" s="53"/>
      <c r="E44" s="54"/>
      <c r="F44" s="61"/>
      <c r="G44" s="62"/>
      <c r="H44" s="14" t="str">
        <f t="shared" ref="H44" si="38">IF(B44="","",IF(G44="",IF(SUM(D$4:F$583)=0,"",IF(SUM(D44:F44)=0,999,IF(F44="",MAX(D44:E44),LARGE(D44:F44,2)))),998))</f>
        <v/>
      </c>
      <c r="I44" s="93" t="str">
        <f>IF(B44="","",výpočty!D44)</f>
        <v/>
      </c>
    </row>
    <row r="45" spans="1:9" ht="15.75" customHeight="1" thickBot="1">
      <c r="A45" s="102"/>
      <c r="B45" s="104"/>
      <c r="C45" s="45" t="s">
        <v>14</v>
      </c>
      <c r="D45" s="57"/>
      <c r="E45" s="58"/>
      <c r="F45" s="63"/>
      <c r="G45" s="64"/>
      <c r="H45" s="15" t="str">
        <f t="shared" ref="H45" si="39">IF(B44="","",IF(G45="",IF(SUM(D$4:F$83)=0,"",IF(SUM(D45:F45)=0,999,IF(F45="",MAX(D45:E45),LARGE(D45:F45,2)))),998))</f>
        <v/>
      </c>
      <c r="I45" s="94"/>
    </row>
    <row r="46" spans="1:9" ht="15" customHeight="1">
      <c r="A46" s="101" t="str">
        <f>IF(startovka!A46="","",startovka!A46)</f>
        <v/>
      </c>
      <c r="B46" s="103" t="str">
        <f>IF(startovka!B46="","",startovka!B46)</f>
        <v/>
      </c>
      <c r="C46" s="44" t="s">
        <v>13</v>
      </c>
      <c r="D46" s="53"/>
      <c r="E46" s="54"/>
      <c r="F46" s="61"/>
      <c r="G46" s="62"/>
      <c r="H46" s="14" t="str">
        <f t="shared" ref="H46" si="40">IF(B46="","",IF(G46="",IF(SUM(D$4:F$583)=0,"",IF(SUM(D46:F46)=0,999,IF(F46="",MAX(D46:E46),LARGE(D46:F46,2)))),998))</f>
        <v/>
      </c>
      <c r="I46" s="93" t="str">
        <f>IF(B46="","",výpočty!D46)</f>
        <v/>
      </c>
    </row>
    <row r="47" spans="1:9" ht="15.75" customHeight="1" thickBot="1">
      <c r="A47" s="102"/>
      <c r="B47" s="104"/>
      <c r="C47" s="45" t="s">
        <v>14</v>
      </c>
      <c r="D47" s="57"/>
      <c r="E47" s="58"/>
      <c r="F47" s="63"/>
      <c r="G47" s="64"/>
      <c r="H47" s="15" t="str">
        <f t="shared" ref="H47" si="41">IF(B46="","",IF(G47="",IF(SUM(D$4:F$83)=0,"",IF(SUM(D47:F47)=0,999,IF(F47="",MAX(D47:E47),LARGE(D47:F47,2)))),998))</f>
        <v/>
      </c>
      <c r="I47" s="94"/>
    </row>
    <row r="48" spans="1:9" ht="15" customHeight="1">
      <c r="A48" s="101" t="str">
        <f>IF(startovka!A48="","",startovka!A48)</f>
        <v/>
      </c>
      <c r="B48" s="103" t="str">
        <f>IF(startovka!B48="","",startovka!B48)</f>
        <v/>
      </c>
      <c r="C48" s="44" t="s">
        <v>13</v>
      </c>
      <c r="D48" s="53"/>
      <c r="E48" s="54"/>
      <c r="F48" s="61"/>
      <c r="G48" s="62"/>
      <c r="H48" s="14" t="str">
        <f t="shared" ref="H48" si="42">IF(B48="","",IF(G48="",IF(SUM(D$4:F$583)=0,"",IF(SUM(D48:F48)=0,999,IF(F48="",MAX(D48:E48),LARGE(D48:F48,2)))),998))</f>
        <v/>
      </c>
      <c r="I48" s="93" t="str">
        <f>IF(B48="","",výpočty!D48)</f>
        <v/>
      </c>
    </row>
    <row r="49" spans="1:9" ht="15.75" customHeight="1" thickBot="1">
      <c r="A49" s="102"/>
      <c r="B49" s="104"/>
      <c r="C49" s="45" t="s">
        <v>14</v>
      </c>
      <c r="D49" s="57"/>
      <c r="E49" s="58"/>
      <c r="F49" s="63"/>
      <c r="G49" s="64"/>
      <c r="H49" s="15" t="str">
        <f t="shared" ref="H49" si="43">IF(B48="","",IF(G49="",IF(SUM(D$4:F$83)=0,"",IF(SUM(D49:F49)=0,999,IF(F49="",MAX(D49:E49),LARGE(D49:F49,2)))),998))</f>
        <v/>
      </c>
      <c r="I49" s="94"/>
    </row>
    <row r="50" spans="1:9" ht="15" customHeight="1">
      <c r="A50" s="101" t="str">
        <f>IF(startovka!A50="","",startovka!A50)</f>
        <v/>
      </c>
      <c r="B50" s="103" t="str">
        <f>IF(startovka!B50="","",startovka!B50)</f>
        <v/>
      </c>
      <c r="C50" s="44" t="s">
        <v>13</v>
      </c>
      <c r="D50" s="53"/>
      <c r="E50" s="54"/>
      <c r="F50" s="61"/>
      <c r="G50" s="62"/>
      <c r="H50" s="14" t="str">
        <f t="shared" ref="H50" si="44">IF(B50="","",IF(G50="",IF(SUM(D$4:F$583)=0,"",IF(SUM(D50:F50)=0,999,IF(F50="",MAX(D50:E50),LARGE(D50:F50,2)))),998))</f>
        <v/>
      </c>
      <c r="I50" s="93" t="str">
        <f>IF(B50="","",výpočty!D50)</f>
        <v/>
      </c>
    </row>
    <row r="51" spans="1:9" ht="15.75" customHeight="1" thickBot="1">
      <c r="A51" s="102"/>
      <c r="B51" s="104"/>
      <c r="C51" s="45" t="s">
        <v>14</v>
      </c>
      <c r="D51" s="57"/>
      <c r="E51" s="58"/>
      <c r="F51" s="63"/>
      <c r="G51" s="64"/>
      <c r="H51" s="15" t="str">
        <f t="shared" ref="H51" si="45">IF(B50="","",IF(G51="",IF(SUM(D$4:F$83)=0,"",IF(SUM(D51:F51)=0,999,IF(F51="",MAX(D51:E51),LARGE(D51:F51,2)))),998))</f>
        <v/>
      </c>
      <c r="I51" s="94"/>
    </row>
    <row r="52" spans="1:9" ht="15" customHeight="1">
      <c r="A52" s="101" t="str">
        <f>IF(startovka!A52="","",startovka!A52)</f>
        <v/>
      </c>
      <c r="B52" s="103" t="str">
        <f>IF(startovka!B52="","",startovka!B52)</f>
        <v/>
      </c>
      <c r="C52" s="44" t="s">
        <v>13</v>
      </c>
      <c r="D52" s="53"/>
      <c r="E52" s="54"/>
      <c r="F52" s="61"/>
      <c r="G52" s="62"/>
      <c r="H52" s="14" t="str">
        <f t="shared" ref="H52" si="46">IF(B52="","",IF(G52="",IF(SUM(D$4:F$583)=0,"",IF(SUM(D52:F52)=0,999,IF(F52="",MAX(D52:E52),LARGE(D52:F52,2)))),998))</f>
        <v/>
      </c>
      <c r="I52" s="93" t="str">
        <f>IF(B52="","",výpočty!D52)</f>
        <v/>
      </c>
    </row>
    <row r="53" spans="1:9" ht="15.75" customHeight="1" thickBot="1">
      <c r="A53" s="102"/>
      <c r="B53" s="104"/>
      <c r="C53" s="45" t="s">
        <v>14</v>
      </c>
      <c r="D53" s="57"/>
      <c r="E53" s="58"/>
      <c r="F53" s="63"/>
      <c r="G53" s="64"/>
      <c r="H53" s="15" t="str">
        <f t="shared" ref="H53" si="47">IF(B52="","",IF(G53="",IF(SUM(D$4:F$83)=0,"",IF(SUM(D53:F53)=0,999,IF(F53="",MAX(D53:E53),LARGE(D53:F53,2)))),998))</f>
        <v/>
      </c>
      <c r="I53" s="94"/>
    </row>
    <row r="54" spans="1:9" ht="15" customHeight="1">
      <c r="A54" s="101" t="str">
        <f>IF(startovka!A54="","",startovka!A54)</f>
        <v/>
      </c>
      <c r="B54" s="103" t="str">
        <f>IF(startovka!B54="","",startovka!B54)</f>
        <v/>
      </c>
      <c r="C54" s="44" t="s">
        <v>13</v>
      </c>
      <c r="D54" s="53"/>
      <c r="E54" s="54"/>
      <c r="F54" s="61"/>
      <c r="G54" s="62"/>
      <c r="H54" s="14" t="str">
        <f t="shared" ref="H54" si="48">IF(B54="","",IF(G54="",IF(SUM(D$4:F$583)=0,"",IF(SUM(D54:F54)=0,999,IF(F54="",MAX(D54:E54),LARGE(D54:F54,2)))),998))</f>
        <v/>
      </c>
      <c r="I54" s="93" t="str">
        <f>IF(B54="","",výpočty!D54)</f>
        <v/>
      </c>
    </row>
    <row r="55" spans="1:9" ht="15.75" customHeight="1" thickBot="1">
      <c r="A55" s="102"/>
      <c r="B55" s="104"/>
      <c r="C55" s="45" t="s">
        <v>14</v>
      </c>
      <c r="D55" s="57"/>
      <c r="E55" s="58"/>
      <c r="F55" s="63"/>
      <c r="G55" s="64"/>
      <c r="H55" s="15" t="str">
        <f t="shared" ref="H55" si="49">IF(B54="","",IF(G55="",IF(SUM(D$4:F$83)=0,"",IF(SUM(D55:F55)=0,999,IF(F55="",MAX(D55:E55),LARGE(D55:F55,2)))),998))</f>
        <v/>
      </c>
      <c r="I55" s="94"/>
    </row>
    <row r="56" spans="1:9" ht="15" customHeight="1">
      <c r="A56" s="101" t="str">
        <f>IF(startovka!A56="","",startovka!A56)</f>
        <v/>
      </c>
      <c r="B56" s="103" t="str">
        <f>IF(startovka!B56="","",startovka!B56)</f>
        <v/>
      </c>
      <c r="C56" s="44" t="s">
        <v>13</v>
      </c>
      <c r="D56" s="53"/>
      <c r="E56" s="54"/>
      <c r="F56" s="61"/>
      <c r="G56" s="62"/>
      <c r="H56" s="14" t="str">
        <f t="shared" ref="H56" si="50">IF(B56="","",IF(G56="",IF(SUM(D$4:F$583)=0,"",IF(SUM(D56:F56)=0,999,IF(F56="",MAX(D56:E56),LARGE(D56:F56,2)))),998))</f>
        <v/>
      </c>
      <c r="I56" s="93" t="str">
        <f>IF(B56="","",výpočty!D56)</f>
        <v/>
      </c>
    </row>
    <row r="57" spans="1:9" ht="15.75" customHeight="1" thickBot="1">
      <c r="A57" s="102"/>
      <c r="B57" s="104"/>
      <c r="C57" s="45" t="s">
        <v>14</v>
      </c>
      <c r="D57" s="57"/>
      <c r="E57" s="58"/>
      <c r="F57" s="63"/>
      <c r="G57" s="64"/>
      <c r="H57" s="15" t="str">
        <f t="shared" ref="H57" si="51">IF(B56="","",IF(G57="",IF(SUM(D$4:F$83)=0,"",IF(SUM(D57:F57)=0,999,IF(F57="",MAX(D57:E57),LARGE(D57:F57,2)))),998))</f>
        <v/>
      </c>
      <c r="I57" s="94"/>
    </row>
    <row r="58" spans="1:9" ht="15" customHeight="1">
      <c r="A58" s="101" t="str">
        <f>IF(startovka!A58="","",startovka!A58)</f>
        <v/>
      </c>
      <c r="B58" s="103" t="str">
        <f>IF(startovka!B58="","",startovka!B58)</f>
        <v/>
      </c>
      <c r="C58" s="44" t="s">
        <v>13</v>
      </c>
      <c r="D58" s="53"/>
      <c r="E58" s="54"/>
      <c r="F58" s="61"/>
      <c r="G58" s="62"/>
      <c r="H58" s="14" t="str">
        <f t="shared" ref="H58" si="52">IF(B58="","",IF(G58="",IF(SUM(D$4:F$583)=0,"",IF(SUM(D58:F58)=0,999,IF(F58="",MAX(D58:E58),LARGE(D58:F58,2)))),998))</f>
        <v/>
      </c>
      <c r="I58" s="93" t="str">
        <f>IF(B58="","",výpočty!D58)</f>
        <v/>
      </c>
    </row>
    <row r="59" spans="1:9" ht="15.75" customHeight="1" thickBot="1">
      <c r="A59" s="102"/>
      <c r="B59" s="104"/>
      <c r="C59" s="45" t="s">
        <v>14</v>
      </c>
      <c r="D59" s="57"/>
      <c r="E59" s="58"/>
      <c r="F59" s="63"/>
      <c r="G59" s="64"/>
      <c r="H59" s="15" t="str">
        <f t="shared" ref="H59" si="53">IF(B58="","",IF(G59="",IF(SUM(D$4:F$83)=0,"",IF(SUM(D59:F59)=0,999,IF(F59="",MAX(D59:E59),LARGE(D59:F59,2)))),998))</f>
        <v/>
      </c>
      <c r="I59" s="94"/>
    </row>
    <row r="60" spans="1:9" ht="15" customHeight="1">
      <c r="A60" s="101" t="str">
        <f>IF(startovka!A60="","",startovka!A60)</f>
        <v/>
      </c>
      <c r="B60" s="103" t="str">
        <f>IF(startovka!B60="","",startovka!B60)</f>
        <v/>
      </c>
      <c r="C60" s="44" t="s">
        <v>13</v>
      </c>
      <c r="D60" s="53"/>
      <c r="E60" s="54"/>
      <c r="F60" s="61"/>
      <c r="G60" s="62"/>
      <c r="H60" s="14" t="str">
        <f t="shared" ref="H60" si="54">IF(B60="","",IF(G60="",IF(SUM(D$4:F$583)=0,"",IF(SUM(D60:F60)=0,999,IF(F60="",MAX(D60:E60),LARGE(D60:F60,2)))),998))</f>
        <v/>
      </c>
      <c r="I60" s="93" t="str">
        <f>IF(B60="","",výpočty!D60)</f>
        <v/>
      </c>
    </row>
    <row r="61" spans="1:9" ht="15.75" customHeight="1" thickBot="1">
      <c r="A61" s="102"/>
      <c r="B61" s="104"/>
      <c r="C61" s="45" t="s">
        <v>14</v>
      </c>
      <c r="D61" s="57"/>
      <c r="E61" s="58"/>
      <c r="F61" s="63"/>
      <c r="G61" s="64"/>
      <c r="H61" s="15" t="str">
        <f t="shared" ref="H61" si="55">IF(B60="","",IF(G61="",IF(SUM(D$4:F$83)=0,"",IF(SUM(D61:F61)=0,999,IF(F61="",MAX(D61:E61),LARGE(D61:F61,2)))),998))</f>
        <v/>
      </c>
      <c r="I61" s="94"/>
    </row>
    <row r="62" spans="1:9" ht="15" customHeight="1">
      <c r="A62" s="101" t="str">
        <f>IF(startovka!A62="","",startovka!A62)</f>
        <v/>
      </c>
      <c r="B62" s="103" t="str">
        <f>IF(startovka!B62="","",startovka!B62)</f>
        <v/>
      </c>
      <c r="C62" s="44" t="s">
        <v>13</v>
      </c>
      <c r="D62" s="53"/>
      <c r="E62" s="54"/>
      <c r="F62" s="61"/>
      <c r="G62" s="62"/>
      <c r="H62" s="14" t="str">
        <f t="shared" ref="H62" si="56">IF(B62="","",IF(G62="",IF(SUM(D$4:F$583)=0,"",IF(SUM(D62:F62)=0,999,IF(F62="",MAX(D62:E62),LARGE(D62:F62,2)))),998))</f>
        <v/>
      </c>
      <c r="I62" s="93" t="str">
        <f>IF(B62="","",výpočty!D62)</f>
        <v/>
      </c>
    </row>
    <row r="63" spans="1:9" ht="15.75" customHeight="1" thickBot="1">
      <c r="A63" s="102"/>
      <c r="B63" s="104"/>
      <c r="C63" s="45" t="s">
        <v>14</v>
      </c>
      <c r="D63" s="57"/>
      <c r="E63" s="58"/>
      <c r="F63" s="63"/>
      <c r="G63" s="64"/>
      <c r="H63" s="15" t="str">
        <f t="shared" ref="H63" si="57">IF(B62="","",IF(G63="",IF(SUM(D$4:F$83)=0,"",IF(SUM(D63:F63)=0,999,IF(F63="",MAX(D63:E63),LARGE(D63:F63,2)))),998))</f>
        <v/>
      </c>
      <c r="I63" s="94"/>
    </row>
    <row r="64" spans="1:9" ht="15" customHeight="1">
      <c r="A64" s="101" t="str">
        <f>IF(startovka!A64="","",startovka!A64)</f>
        <v/>
      </c>
      <c r="B64" s="103" t="str">
        <f>IF(startovka!B64="","",startovka!B64)</f>
        <v/>
      </c>
      <c r="C64" s="44" t="s">
        <v>13</v>
      </c>
      <c r="D64" s="53"/>
      <c r="E64" s="54"/>
      <c r="F64" s="61"/>
      <c r="G64" s="62"/>
      <c r="H64" s="14" t="str">
        <f t="shared" ref="H64" si="58">IF(B64="","",IF(G64="",IF(SUM(D$4:F$583)=0,"",IF(SUM(D64:F64)=0,999,IF(F64="",MAX(D64:E64),LARGE(D64:F64,2)))),998))</f>
        <v/>
      </c>
      <c r="I64" s="93" t="str">
        <f>IF(B64="","",výpočty!D64)</f>
        <v/>
      </c>
    </row>
    <row r="65" spans="1:9" ht="15.75" customHeight="1" thickBot="1">
      <c r="A65" s="102"/>
      <c r="B65" s="104"/>
      <c r="C65" s="45" t="s">
        <v>14</v>
      </c>
      <c r="D65" s="57"/>
      <c r="E65" s="58"/>
      <c r="F65" s="63"/>
      <c r="G65" s="64"/>
      <c r="H65" s="15" t="str">
        <f t="shared" ref="H65" si="59">IF(B64="","",IF(G65="",IF(SUM(D$4:F$83)=0,"",IF(SUM(D65:F65)=0,999,IF(F65="",MAX(D65:E65),LARGE(D65:F65,2)))),998))</f>
        <v/>
      </c>
      <c r="I65" s="94"/>
    </row>
    <row r="66" spans="1:9" ht="15" customHeight="1">
      <c r="A66" s="101" t="str">
        <f>IF(startovka!A66="","",startovka!A66)</f>
        <v/>
      </c>
      <c r="B66" s="103" t="str">
        <f>IF(startovka!B66="","",startovka!B66)</f>
        <v/>
      </c>
      <c r="C66" s="44" t="s">
        <v>13</v>
      </c>
      <c r="D66" s="53"/>
      <c r="E66" s="54"/>
      <c r="F66" s="61"/>
      <c r="G66" s="62"/>
      <c r="H66" s="14" t="str">
        <f t="shared" ref="H66" si="60">IF(B66="","",IF(G66="",IF(SUM(D$4:F$583)=0,"",IF(SUM(D66:F66)=0,999,IF(F66="",MAX(D66:E66),LARGE(D66:F66,2)))),998))</f>
        <v/>
      </c>
      <c r="I66" s="93" t="str">
        <f>IF(B66="","",výpočty!D66)</f>
        <v/>
      </c>
    </row>
    <row r="67" spans="1:9" ht="15.75" customHeight="1" thickBot="1">
      <c r="A67" s="102"/>
      <c r="B67" s="104"/>
      <c r="C67" s="45" t="s">
        <v>14</v>
      </c>
      <c r="D67" s="57"/>
      <c r="E67" s="58"/>
      <c r="F67" s="63"/>
      <c r="G67" s="64"/>
      <c r="H67" s="15" t="str">
        <f t="shared" ref="H67" si="61">IF(B66="","",IF(G67="",IF(SUM(D$4:F$83)=0,"",IF(SUM(D67:F67)=0,999,IF(F67="",MAX(D67:E67),LARGE(D67:F67,2)))),998))</f>
        <v/>
      </c>
      <c r="I67" s="94"/>
    </row>
    <row r="68" spans="1:9" ht="15" customHeight="1">
      <c r="A68" s="101" t="str">
        <f>IF(startovka!A68="","",startovka!A68)</f>
        <v/>
      </c>
      <c r="B68" s="103" t="str">
        <f>IF(startovka!B68="","",startovka!B68)</f>
        <v/>
      </c>
      <c r="C68" s="44" t="s">
        <v>13</v>
      </c>
      <c r="D68" s="53"/>
      <c r="E68" s="54"/>
      <c r="F68" s="61"/>
      <c r="G68" s="62"/>
      <c r="H68" s="14" t="str">
        <f t="shared" ref="H68" si="62">IF(B68="","",IF(G68="",IF(SUM(D$4:F$583)=0,"",IF(SUM(D68:F68)=0,999,IF(F68="",MAX(D68:E68),LARGE(D68:F68,2)))),998))</f>
        <v/>
      </c>
      <c r="I68" s="93" t="str">
        <f>IF(B68="","",výpočty!D68)</f>
        <v/>
      </c>
    </row>
    <row r="69" spans="1:9" ht="15.75" customHeight="1" thickBot="1">
      <c r="A69" s="102"/>
      <c r="B69" s="104"/>
      <c r="C69" s="45" t="s">
        <v>14</v>
      </c>
      <c r="D69" s="57"/>
      <c r="E69" s="58"/>
      <c r="F69" s="63"/>
      <c r="G69" s="64"/>
      <c r="H69" s="15" t="str">
        <f t="shared" ref="H69" si="63">IF(B68="","",IF(G69="",IF(SUM(D$4:F$83)=0,"",IF(SUM(D69:F69)=0,999,IF(F69="",MAX(D69:E69),LARGE(D69:F69,2)))),998))</f>
        <v/>
      </c>
      <c r="I69" s="94"/>
    </row>
    <row r="70" spans="1:9" ht="15" customHeight="1">
      <c r="A70" s="101" t="str">
        <f>IF(startovka!A70="","",startovka!A70)</f>
        <v/>
      </c>
      <c r="B70" s="103" t="str">
        <f>IF(startovka!B70="","",startovka!B70)</f>
        <v/>
      </c>
      <c r="C70" s="44" t="s">
        <v>13</v>
      </c>
      <c r="D70" s="53"/>
      <c r="E70" s="54"/>
      <c r="F70" s="61"/>
      <c r="G70" s="62"/>
      <c r="H70" s="14" t="str">
        <f t="shared" ref="H70" si="64">IF(B70="","",IF(G70="",IF(SUM(D$4:F$583)=0,"",IF(SUM(D70:F70)=0,999,IF(F70="",MAX(D70:E70),LARGE(D70:F70,2)))),998))</f>
        <v/>
      </c>
      <c r="I70" s="93" t="str">
        <f>IF(B70="","",výpočty!D70)</f>
        <v/>
      </c>
    </row>
    <row r="71" spans="1:9" ht="15.75" customHeight="1" thickBot="1">
      <c r="A71" s="102"/>
      <c r="B71" s="104"/>
      <c r="C71" s="45" t="s">
        <v>14</v>
      </c>
      <c r="D71" s="57"/>
      <c r="E71" s="58"/>
      <c r="F71" s="63"/>
      <c r="G71" s="64"/>
      <c r="H71" s="15" t="str">
        <f t="shared" ref="H71" si="65">IF(B70="","",IF(G71="",IF(SUM(D$4:F$83)=0,"",IF(SUM(D71:F71)=0,999,IF(F71="",MAX(D71:E71),LARGE(D71:F71,2)))),998))</f>
        <v/>
      </c>
      <c r="I71" s="94"/>
    </row>
    <row r="72" spans="1:9" ht="15" customHeight="1">
      <c r="A72" s="101" t="str">
        <f>IF(startovka!A72="","",startovka!A72)</f>
        <v/>
      </c>
      <c r="B72" s="103" t="str">
        <f>IF(startovka!B72="","",startovka!B72)</f>
        <v/>
      </c>
      <c r="C72" s="44" t="s">
        <v>13</v>
      </c>
      <c r="D72" s="53"/>
      <c r="E72" s="54"/>
      <c r="F72" s="61"/>
      <c r="G72" s="62"/>
      <c r="H72" s="14" t="str">
        <f t="shared" ref="H72" si="66">IF(B72="","",IF(G72="",IF(SUM(D$4:F$583)=0,"",IF(SUM(D72:F72)=0,999,IF(F72="",MAX(D72:E72),LARGE(D72:F72,2)))),998))</f>
        <v/>
      </c>
      <c r="I72" s="93" t="str">
        <f>IF(B72="","",výpočty!D72)</f>
        <v/>
      </c>
    </row>
    <row r="73" spans="1:9" ht="15.75" customHeight="1" thickBot="1">
      <c r="A73" s="102"/>
      <c r="B73" s="104"/>
      <c r="C73" s="45" t="s">
        <v>14</v>
      </c>
      <c r="D73" s="57"/>
      <c r="E73" s="58"/>
      <c r="F73" s="63"/>
      <c r="G73" s="64"/>
      <c r="H73" s="15" t="str">
        <f t="shared" ref="H73" si="67">IF(B72="","",IF(G73="",IF(SUM(D$4:F$83)=0,"",IF(SUM(D73:F73)=0,999,IF(F73="",MAX(D73:E73),LARGE(D73:F73,2)))),998))</f>
        <v/>
      </c>
      <c r="I73" s="94"/>
    </row>
    <row r="74" spans="1:9" ht="15" customHeight="1">
      <c r="A74" s="101" t="str">
        <f>IF(startovka!A74="","",startovka!A74)</f>
        <v/>
      </c>
      <c r="B74" s="103" t="str">
        <f>IF(startovka!B74="","",startovka!B74)</f>
        <v/>
      </c>
      <c r="C74" s="44" t="s">
        <v>13</v>
      </c>
      <c r="D74" s="53"/>
      <c r="E74" s="54"/>
      <c r="F74" s="61"/>
      <c r="G74" s="62"/>
      <c r="H74" s="14" t="str">
        <f t="shared" ref="H74" si="68">IF(B74="","",IF(G74="",IF(SUM(D$4:F$583)=0,"",IF(SUM(D74:F74)=0,999,IF(F74="",MAX(D74:E74),LARGE(D74:F74,2)))),998))</f>
        <v/>
      </c>
      <c r="I74" s="93" t="str">
        <f>IF(B74="","",výpočty!D74)</f>
        <v/>
      </c>
    </row>
    <row r="75" spans="1:9" ht="15.75" customHeight="1" thickBot="1">
      <c r="A75" s="102"/>
      <c r="B75" s="104"/>
      <c r="C75" s="45" t="s">
        <v>14</v>
      </c>
      <c r="D75" s="57"/>
      <c r="E75" s="58"/>
      <c r="F75" s="63"/>
      <c r="G75" s="64"/>
      <c r="H75" s="15" t="str">
        <f t="shared" ref="H75" si="69">IF(B74="","",IF(G75="",IF(SUM(D$4:F$83)=0,"",IF(SUM(D75:F75)=0,999,IF(F75="",MAX(D75:E75),LARGE(D75:F75,2)))),998))</f>
        <v/>
      </c>
      <c r="I75" s="94"/>
    </row>
    <row r="76" spans="1:9" ht="15" customHeight="1">
      <c r="A76" s="101" t="str">
        <f>IF(startovka!A76="","",startovka!A76)</f>
        <v/>
      </c>
      <c r="B76" s="103" t="str">
        <f>IF(startovka!B76="","",startovka!B76)</f>
        <v/>
      </c>
      <c r="C76" s="44" t="s">
        <v>13</v>
      </c>
      <c r="D76" s="53"/>
      <c r="E76" s="54"/>
      <c r="F76" s="61"/>
      <c r="G76" s="62"/>
      <c r="H76" s="14" t="str">
        <f t="shared" ref="H76" si="70">IF(B76="","",IF(G76="",IF(SUM(D$4:F$583)=0,"",IF(SUM(D76:F76)=0,999,IF(F76="",MAX(D76:E76),LARGE(D76:F76,2)))),998))</f>
        <v/>
      </c>
      <c r="I76" s="93" t="str">
        <f>IF(B76="","",výpočty!D76)</f>
        <v/>
      </c>
    </row>
    <row r="77" spans="1:9" ht="15.75" customHeight="1" thickBot="1">
      <c r="A77" s="102"/>
      <c r="B77" s="104"/>
      <c r="C77" s="45" t="s">
        <v>14</v>
      </c>
      <c r="D77" s="57"/>
      <c r="E77" s="58"/>
      <c r="F77" s="63"/>
      <c r="G77" s="64"/>
      <c r="H77" s="15" t="str">
        <f t="shared" ref="H77" si="71">IF(B76="","",IF(G77="",IF(SUM(D$4:F$83)=0,"",IF(SUM(D77:F77)=0,999,IF(F77="",MAX(D77:E77),LARGE(D77:F77,2)))),998))</f>
        <v/>
      </c>
      <c r="I77" s="94"/>
    </row>
    <row r="78" spans="1:9" ht="15" customHeight="1">
      <c r="A78" s="101" t="str">
        <f>IF(startovka!A78="","",startovka!A78)</f>
        <v/>
      </c>
      <c r="B78" s="103" t="str">
        <f>IF(startovka!B78="","",startovka!B78)</f>
        <v/>
      </c>
      <c r="C78" s="44" t="s">
        <v>13</v>
      </c>
      <c r="D78" s="53"/>
      <c r="E78" s="54"/>
      <c r="F78" s="61"/>
      <c r="G78" s="62"/>
      <c r="H78" s="14" t="str">
        <f t="shared" ref="H78" si="72">IF(B78="","",IF(G78="",IF(SUM(D$4:F$583)=0,"",IF(SUM(D78:F78)=0,999,IF(F78="",MAX(D78:E78),LARGE(D78:F78,2)))),998))</f>
        <v/>
      </c>
      <c r="I78" s="93" t="str">
        <f>IF(B78="","",výpočty!D78)</f>
        <v/>
      </c>
    </row>
    <row r="79" spans="1:9" ht="15.75" customHeight="1" thickBot="1">
      <c r="A79" s="102"/>
      <c r="B79" s="104"/>
      <c r="C79" s="45" t="s">
        <v>14</v>
      </c>
      <c r="D79" s="57"/>
      <c r="E79" s="58"/>
      <c r="F79" s="63"/>
      <c r="G79" s="64"/>
      <c r="H79" s="15" t="str">
        <f t="shared" ref="H79" si="73">IF(B78="","",IF(G79="",IF(SUM(D$4:F$83)=0,"",IF(SUM(D79:F79)=0,999,IF(F79="",MAX(D79:E79),LARGE(D79:F79,2)))),998))</f>
        <v/>
      </c>
      <c r="I79" s="94"/>
    </row>
    <row r="80" spans="1:9" ht="15" customHeight="1">
      <c r="A80" s="101" t="str">
        <f>IF(startovka!A80="","",startovka!A80)</f>
        <v/>
      </c>
      <c r="B80" s="103" t="str">
        <f>IF(startovka!B80="","",startovka!B80)</f>
        <v/>
      </c>
      <c r="C80" s="44" t="s">
        <v>13</v>
      </c>
      <c r="D80" s="53"/>
      <c r="E80" s="54"/>
      <c r="F80" s="61"/>
      <c r="G80" s="62"/>
      <c r="H80" s="14" t="str">
        <f t="shared" ref="H80" si="74">IF(B80="","",IF(G80="",IF(SUM(D$4:F$583)=0,"",IF(SUM(D80:F80)=0,999,IF(F80="",MAX(D80:E80),LARGE(D80:F80,2)))),998))</f>
        <v/>
      </c>
      <c r="I80" s="93" t="str">
        <f>IF(B80="","",výpočty!D80)</f>
        <v/>
      </c>
    </row>
    <row r="81" spans="1:9" ht="15.75" customHeight="1" thickBot="1">
      <c r="A81" s="102"/>
      <c r="B81" s="104"/>
      <c r="C81" s="45" t="s">
        <v>14</v>
      </c>
      <c r="D81" s="57"/>
      <c r="E81" s="58"/>
      <c r="F81" s="63"/>
      <c r="G81" s="64"/>
      <c r="H81" s="15" t="str">
        <f t="shared" ref="H81" si="75">IF(B80="","",IF(G81="",IF(SUM(D$4:F$83)=0,"",IF(SUM(D81:F81)=0,999,IF(F81="",MAX(D81:E81),LARGE(D81:F81,2)))),998))</f>
        <v/>
      </c>
      <c r="I81" s="94"/>
    </row>
    <row r="82" spans="1:9" ht="15" customHeight="1">
      <c r="A82" s="101" t="str">
        <f>IF(startovka!A82="","",startovka!A82)</f>
        <v/>
      </c>
      <c r="B82" s="103" t="str">
        <f>IF(startovka!B82="","",startovka!B82)</f>
        <v/>
      </c>
      <c r="C82" s="44" t="s">
        <v>13</v>
      </c>
      <c r="D82" s="53"/>
      <c r="E82" s="54"/>
      <c r="F82" s="61"/>
      <c r="G82" s="62"/>
      <c r="H82" s="14" t="str">
        <f t="shared" ref="H82" si="76">IF(B82="","",IF(G82="",IF(SUM(D$4:F$583)=0,"",IF(SUM(D82:F82)=0,999,IF(F82="",MAX(D82:E82),LARGE(D82:F82,2)))),998))</f>
        <v/>
      </c>
      <c r="I82" s="93" t="str">
        <f>IF(B82="","",výpočty!D82)</f>
        <v/>
      </c>
    </row>
    <row r="83" spans="1:9" ht="15.75" customHeight="1" thickBot="1">
      <c r="A83" s="102"/>
      <c r="B83" s="104"/>
      <c r="C83" s="45" t="s">
        <v>14</v>
      </c>
      <c r="D83" s="57"/>
      <c r="E83" s="58"/>
      <c r="F83" s="63"/>
      <c r="G83" s="64"/>
      <c r="H83" s="15" t="str">
        <f t="shared" ref="H83" si="77">IF(B82="","",IF(G83="",IF(SUM(D$4:F$83)=0,"",IF(SUM(D83:F83)=0,999,IF(F83="",MAX(D83:E83),LARGE(D83:F83,2)))),998))</f>
        <v/>
      </c>
      <c r="I83" s="94"/>
    </row>
  </sheetData>
  <sheetProtection sheet="1" objects="1" scenarios="1"/>
  <mergeCells count="130">
    <mergeCell ref="A80:A81"/>
    <mergeCell ref="B80:B81"/>
    <mergeCell ref="I80:I81"/>
    <mergeCell ref="A82:A83"/>
    <mergeCell ref="B82:B83"/>
    <mergeCell ref="I82:I83"/>
    <mergeCell ref="A76:A77"/>
    <mergeCell ref="B76:B77"/>
    <mergeCell ref="I76:I77"/>
    <mergeCell ref="A78:A79"/>
    <mergeCell ref="B78:B79"/>
    <mergeCell ref="I78:I79"/>
    <mergeCell ref="A72:A73"/>
    <mergeCell ref="B72:B73"/>
    <mergeCell ref="I72:I73"/>
    <mergeCell ref="A74:A75"/>
    <mergeCell ref="B74:B75"/>
    <mergeCell ref="I74:I75"/>
    <mergeCell ref="A68:A69"/>
    <mergeCell ref="B68:B69"/>
    <mergeCell ref="I68:I69"/>
    <mergeCell ref="A70:A71"/>
    <mergeCell ref="B70:B71"/>
    <mergeCell ref="I70:I71"/>
    <mergeCell ref="A64:A65"/>
    <mergeCell ref="B64:B65"/>
    <mergeCell ref="I64:I65"/>
    <mergeCell ref="A66:A67"/>
    <mergeCell ref="B66:B67"/>
    <mergeCell ref="I66:I67"/>
    <mergeCell ref="A60:A61"/>
    <mergeCell ref="B60:B61"/>
    <mergeCell ref="I60:I61"/>
    <mergeCell ref="A62:A63"/>
    <mergeCell ref="B62:B63"/>
    <mergeCell ref="I62:I63"/>
    <mergeCell ref="A56:A57"/>
    <mergeCell ref="B56:B57"/>
    <mergeCell ref="I56:I57"/>
    <mergeCell ref="A58:A59"/>
    <mergeCell ref="B58:B59"/>
    <mergeCell ref="I58:I59"/>
    <mergeCell ref="A52:A53"/>
    <mergeCell ref="B52:B53"/>
    <mergeCell ref="I52:I53"/>
    <mergeCell ref="A54:A55"/>
    <mergeCell ref="B54:B55"/>
    <mergeCell ref="I54:I55"/>
    <mergeCell ref="A48:A49"/>
    <mergeCell ref="B48:B49"/>
    <mergeCell ref="I48:I49"/>
    <mergeCell ref="A50:A51"/>
    <mergeCell ref="B50:B51"/>
    <mergeCell ref="I50:I51"/>
    <mergeCell ref="A44:A45"/>
    <mergeCell ref="B44:B45"/>
    <mergeCell ref="I44:I45"/>
    <mergeCell ref="A46:A47"/>
    <mergeCell ref="B46:B47"/>
    <mergeCell ref="I46:I47"/>
    <mergeCell ref="I16:I17"/>
    <mergeCell ref="I18:I19"/>
    <mergeCell ref="I20:I21"/>
    <mergeCell ref="I22:I23"/>
    <mergeCell ref="I24:I25"/>
    <mergeCell ref="I26:I27"/>
    <mergeCell ref="A40:A41"/>
    <mergeCell ref="B40:B41"/>
    <mergeCell ref="A42:A43"/>
    <mergeCell ref="B42:B43"/>
    <mergeCell ref="A38:A39"/>
    <mergeCell ref="B38:B39"/>
    <mergeCell ref="B26:B27"/>
    <mergeCell ref="I40:I41"/>
    <mergeCell ref="I42:I43"/>
    <mergeCell ref="I28:I29"/>
    <mergeCell ref="I30:I31"/>
    <mergeCell ref="I32:I33"/>
    <mergeCell ref="I34:I35"/>
    <mergeCell ref="I36:I37"/>
    <mergeCell ref="I38:I39"/>
    <mergeCell ref="B18:B19"/>
    <mergeCell ref="A20:A21"/>
    <mergeCell ref="B20:B21"/>
    <mergeCell ref="I4:I5"/>
    <mergeCell ref="I6:I7"/>
    <mergeCell ref="I8:I9"/>
    <mergeCell ref="I10:I11"/>
    <mergeCell ref="I12:I13"/>
    <mergeCell ref="I14:I15"/>
    <mergeCell ref="A34:A35"/>
    <mergeCell ref="B34:B35"/>
    <mergeCell ref="A36:A37"/>
    <mergeCell ref="B36:B37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A16:A17"/>
    <mergeCell ref="B16:B17"/>
    <mergeCell ref="A18:A19"/>
    <mergeCell ref="A10:A11"/>
    <mergeCell ref="B10:B11"/>
    <mergeCell ref="A12:A13"/>
    <mergeCell ref="B12:B13"/>
    <mergeCell ref="A14:A15"/>
    <mergeCell ref="B14:B15"/>
    <mergeCell ref="A4:A5"/>
    <mergeCell ref="B4:B5"/>
    <mergeCell ref="A6:A7"/>
    <mergeCell ref="B6:B7"/>
    <mergeCell ref="A8:A9"/>
    <mergeCell ref="B8:B9"/>
    <mergeCell ref="D1:F1"/>
    <mergeCell ref="G1:G3"/>
    <mergeCell ref="H1:I1"/>
    <mergeCell ref="A2:B2"/>
    <mergeCell ref="C2:C3"/>
    <mergeCell ref="D2:D3"/>
    <mergeCell ref="E2:E3"/>
    <mergeCell ref="F2:F3"/>
    <mergeCell ref="H2:H3"/>
    <mergeCell ref="I2:I3"/>
  </mergeCells>
  <pageMargins left="0.11811023622047245" right="0.11811023622047245" top="0.78740157480314965" bottom="0.39370078740157483" header="0.31496062992125984" footer="0.31496062992125984"/>
  <pageSetup paperSize="9" scale="120" orientation="landscape" r:id="rId1"/>
  <rowBreaks count="1" manualBreakCount="1">
    <brk id="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83"/>
  <sheetViews>
    <sheetView view="pageBreakPreview" zoomScale="80" zoomScaleNormal="100" zoomScaleSheetLayoutView="8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R12" sqref="R12:R13"/>
    </sheetView>
  </sheetViews>
  <sheetFormatPr defaultRowHeight="14.5"/>
  <cols>
    <col min="1" max="1" width="7.54296875" customWidth="1"/>
    <col min="2" max="2" width="29.36328125" customWidth="1"/>
    <col min="3" max="3" width="8.36328125" customWidth="1"/>
    <col min="4" max="7" width="11.54296875"/>
    <col min="8" max="15" width="9.6328125" customWidth="1"/>
    <col min="16" max="16" width="18.54296875" customWidth="1"/>
  </cols>
  <sheetData>
    <row r="1" spans="1:18" ht="33.75" customHeight="1" thickBot="1">
      <c r="A1" s="105" t="s">
        <v>15</v>
      </c>
      <c r="B1" s="105"/>
      <c r="C1" s="105"/>
      <c r="D1" s="106" t="s">
        <v>16</v>
      </c>
      <c r="E1" s="106"/>
      <c r="F1" s="106"/>
      <c r="G1" s="106"/>
      <c r="H1" s="107" t="s">
        <v>33</v>
      </c>
      <c r="I1" s="107"/>
      <c r="J1" s="107"/>
      <c r="K1" s="107"/>
      <c r="L1" s="107"/>
      <c r="M1" s="107"/>
      <c r="N1" s="107"/>
      <c r="O1" s="107"/>
      <c r="P1" s="108" t="s">
        <v>17</v>
      </c>
      <c r="Q1" s="108"/>
      <c r="R1" s="108"/>
    </row>
    <row r="2" spans="1:18" ht="38.25" customHeight="1" thickBot="1">
      <c r="A2" s="109" t="str">
        <f>startovka!B2</f>
        <v>Kategorie: mladší</v>
      </c>
      <c r="B2" s="109"/>
      <c r="C2" s="109"/>
      <c r="D2" s="110" t="s">
        <v>18</v>
      </c>
      <c r="E2" s="112" t="s">
        <v>19</v>
      </c>
      <c r="F2" s="112" t="s">
        <v>20</v>
      </c>
      <c r="G2" s="114" t="s">
        <v>21</v>
      </c>
      <c r="H2" s="116" t="s">
        <v>22</v>
      </c>
      <c r="I2" s="130" t="s">
        <v>23</v>
      </c>
      <c r="J2" s="130" t="s">
        <v>24</v>
      </c>
      <c r="K2" s="130" t="s">
        <v>25</v>
      </c>
      <c r="L2" s="130" t="s">
        <v>26</v>
      </c>
      <c r="M2" s="130" t="s">
        <v>27</v>
      </c>
      <c r="N2" s="130" t="s">
        <v>28</v>
      </c>
      <c r="O2" s="118" t="s">
        <v>81</v>
      </c>
      <c r="P2" s="120" t="s">
        <v>29</v>
      </c>
      <c r="Q2" s="122" t="str">
        <f>IF(SUM(D4:F83)=0,"čas ukončení pokusu", "Výsledný čas pokusu")</f>
        <v>Výsledný čas pokusu</v>
      </c>
      <c r="R2" s="124" t="s">
        <v>30</v>
      </c>
    </row>
    <row r="3" spans="1:18" ht="38.25" customHeight="1" thickBot="1">
      <c r="A3" s="22" t="s">
        <v>31</v>
      </c>
      <c r="B3" s="23" t="s">
        <v>12</v>
      </c>
      <c r="C3" s="19" t="s">
        <v>32</v>
      </c>
      <c r="D3" s="111"/>
      <c r="E3" s="113"/>
      <c r="F3" s="113"/>
      <c r="G3" s="115"/>
      <c r="H3" s="117"/>
      <c r="I3" s="131"/>
      <c r="J3" s="131"/>
      <c r="K3" s="131"/>
      <c r="L3" s="131"/>
      <c r="M3" s="131"/>
      <c r="N3" s="131"/>
      <c r="O3" s="119"/>
      <c r="P3" s="121"/>
      <c r="Q3" s="123"/>
      <c r="R3" s="125"/>
    </row>
    <row r="4" spans="1:18" ht="30.75" customHeight="1">
      <c r="A4" s="126">
        <f>IF(startovka!A4="","",startovka!A4)</f>
        <v>1</v>
      </c>
      <c r="B4" s="128" t="str">
        <f>IF(startovka!B4="","",startovka!B4)</f>
        <v>Frenštát p. R.</v>
      </c>
      <c r="C4" s="16" t="s">
        <v>13</v>
      </c>
      <c r="D4" s="53">
        <v>86.24</v>
      </c>
      <c r="E4" s="54">
        <v>86.63</v>
      </c>
      <c r="F4" s="54">
        <v>89.19</v>
      </c>
      <c r="G4" s="20">
        <f>IF(B4="","",IF(SUM(D$4:F$583)=0,"",IF(D4="",999,IF(F4="",MAX(D4:E4),LARGE(D4:F4,2)))))</f>
        <v>86.63</v>
      </c>
      <c r="H4" s="53"/>
      <c r="I4" s="54"/>
      <c r="J4" s="54"/>
      <c r="K4" s="54"/>
      <c r="L4" s="54"/>
      <c r="M4" s="54"/>
      <c r="N4" s="54"/>
      <c r="O4" s="61"/>
      <c r="P4" s="56"/>
      <c r="Q4" s="14">
        <f>IF(G4="","",IF(P4="",IF(G4=999,999,SUM(G4:O4)),998))</f>
        <v>86.63</v>
      </c>
      <c r="R4" s="93">
        <f>IF(B4="","",výpočty!G4)</f>
        <v>4</v>
      </c>
    </row>
    <row r="5" spans="1:18" ht="30.75" customHeight="1" thickBot="1">
      <c r="A5" s="127"/>
      <c r="B5" s="129"/>
      <c r="C5" s="17" t="s">
        <v>14</v>
      </c>
      <c r="D5" s="57">
        <v>76.510000000000005</v>
      </c>
      <c r="E5" s="58">
        <v>76.77</v>
      </c>
      <c r="F5" s="58">
        <v>76.22</v>
      </c>
      <c r="G5" s="21">
        <f>IF(B4="","",IF(SUM(D$4:F$583)=0,"",IF(D5="",999,IF(F5="",MAX(D5:E5),LARGE(D5:F5,2)))))</f>
        <v>76.510000000000005</v>
      </c>
      <c r="H5" s="57"/>
      <c r="I5" s="58"/>
      <c r="J5" s="58"/>
      <c r="K5" s="58"/>
      <c r="L5" s="58"/>
      <c r="M5" s="58"/>
      <c r="N5" s="58"/>
      <c r="O5" s="63"/>
      <c r="P5" s="60"/>
      <c r="Q5" s="15">
        <f>IF(G5="","",IF(P5="",IF(G5=999,999,SUM(G5:O5)),998))</f>
        <v>76.510000000000005</v>
      </c>
      <c r="R5" s="94"/>
    </row>
    <row r="6" spans="1:18" ht="30.75" customHeight="1">
      <c r="A6" s="126">
        <f>IF(startovka!A6="","",startovka!A6)</f>
        <v>2</v>
      </c>
      <c r="B6" s="128" t="str">
        <f>IF(startovka!B6="","",startovka!B6)</f>
        <v>Tísek "A"</v>
      </c>
      <c r="C6" s="16" t="s">
        <v>13</v>
      </c>
      <c r="D6" s="53">
        <v>57.98</v>
      </c>
      <c r="E6" s="54">
        <v>58.41</v>
      </c>
      <c r="F6" s="54">
        <v>58.16</v>
      </c>
      <c r="G6" s="20">
        <f t="shared" ref="G6" si="0">IF(B6="","",IF(SUM(D$4:F$583)=0,"",IF(D6="",999,IF(F6="",MAX(D6:E6),LARGE(D6:F6,2)))))</f>
        <v>58.16</v>
      </c>
      <c r="H6" s="53">
        <v>10</v>
      </c>
      <c r="I6" s="54"/>
      <c r="J6" s="54"/>
      <c r="K6" s="54"/>
      <c r="L6" s="54"/>
      <c r="M6" s="54"/>
      <c r="N6" s="54"/>
      <c r="O6" s="61">
        <v>10</v>
      </c>
      <c r="P6" s="56"/>
      <c r="Q6" s="14">
        <f t="shared" ref="Q6:Q47" si="1">IF(G6="","",IF(P6="",IF(G6=999,999,SUM(G6:O6)),998))</f>
        <v>78.16</v>
      </c>
      <c r="R6" s="93">
        <f>IF(B6="","",výpočty!G6)</f>
        <v>3</v>
      </c>
    </row>
    <row r="7" spans="1:18" ht="30.75" customHeight="1" thickBot="1">
      <c r="A7" s="127"/>
      <c r="B7" s="129"/>
      <c r="C7" s="17" t="s">
        <v>14</v>
      </c>
      <c r="D7" s="57">
        <v>61.77</v>
      </c>
      <c r="E7" s="58">
        <v>61.51</v>
      </c>
      <c r="F7" s="58">
        <v>61.92</v>
      </c>
      <c r="G7" s="21">
        <f t="shared" ref="G7" si="2">IF(B6="","",IF(SUM(D$4:F$583)=0,"",IF(D7="",999,IF(F7="",MAX(D7:E7),LARGE(D7:F7,2)))))</f>
        <v>61.77</v>
      </c>
      <c r="H7" s="57"/>
      <c r="I7" s="58"/>
      <c r="J7" s="58"/>
      <c r="K7" s="58"/>
      <c r="L7" s="58"/>
      <c r="M7" s="58"/>
      <c r="N7" s="58"/>
      <c r="O7" s="63">
        <v>10</v>
      </c>
      <c r="P7" s="60"/>
      <c r="Q7" s="15">
        <f t="shared" si="1"/>
        <v>71.77000000000001</v>
      </c>
      <c r="R7" s="94"/>
    </row>
    <row r="8" spans="1:18" ht="30.75" customHeight="1">
      <c r="A8" s="126">
        <f>IF(startovka!A8="","",startovka!A8)</f>
        <v>3</v>
      </c>
      <c r="B8" s="128" t="str">
        <f>IF(startovka!B8="","",startovka!B8)</f>
        <v>Mniší</v>
      </c>
      <c r="C8" s="16" t="s">
        <v>13</v>
      </c>
      <c r="D8" s="53">
        <v>62.11</v>
      </c>
      <c r="E8" s="54">
        <v>62.06</v>
      </c>
      <c r="F8" s="54">
        <v>61.33</v>
      </c>
      <c r="G8" s="20">
        <f t="shared" ref="G8" si="3">IF(B8="","",IF(SUM(D$4:F$583)=0,"",IF(D8="",999,IF(F8="",MAX(D8:E8),LARGE(D8:F8,2)))))</f>
        <v>62.06</v>
      </c>
      <c r="H8" s="53"/>
      <c r="I8" s="54">
        <v>5</v>
      </c>
      <c r="J8" s="54"/>
      <c r="K8" s="54"/>
      <c r="L8" s="54"/>
      <c r="M8" s="54"/>
      <c r="N8" s="54"/>
      <c r="O8" s="61"/>
      <c r="P8" s="56"/>
      <c r="Q8" s="14">
        <f t="shared" si="1"/>
        <v>67.06</v>
      </c>
      <c r="R8" s="93">
        <f>IF(B8="","",výpočty!G8)</f>
        <v>2</v>
      </c>
    </row>
    <row r="9" spans="1:18" ht="30.75" customHeight="1" thickBot="1">
      <c r="A9" s="127"/>
      <c r="B9" s="129"/>
      <c r="C9" s="17" t="s">
        <v>14</v>
      </c>
      <c r="D9" s="57">
        <v>55.05</v>
      </c>
      <c r="E9" s="58">
        <v>55.07</v>
      </c>
      <c r="F9" s="58">
        <v>55.13</v>
      </c>
      <c r="G9" s="21">
        <f t="shared" ref="G9" si="4">IF(B8="","",IF(SUM(D$4:F$583)=0,"",IF(D9="",999,IF(F9="",MAX(D9:E9),LARGE(D9:F9,2)))))</f>
        <v>55.07</v>
      </c>
      <c r="H9" s="57"/>
      <c r="I9" s="58"/>
      <c r="J9" s="58"/>
      <c r="K9" s="58"/>
      <c r="L9" s="58"/>
      <c r="M9" s="58"/>
      <c r="N9" s="58"/>
      <c r="O9" s="63"/>
      <c r="P9" s="60"/>
      <c r="Q9" s="15">
        <f t="shared" si="1"/>
        <v>55.07</v>
      </c>
      <c r="R9" s="94"/>
    </row>
    <row r="10" spans="1:18" ht="30.75" customHeight="1">
      <c r="A10" s="126">
        <f>IF(startovka!A10="","",startovka!A10)</f>
        <v>4</v>
      </c>
      <c r="B10" s="128" t="str">
        <f>IF(startovka!B10="","",startovka!B10)</f>
        <v>Hájov</v>
      </c>
      <c r="C10" s="16" t="s">
        <v>13</v>
      </c>
      <c r="D10" s="53">
        <v>52.54</v>
      </c>
      <c r="E10" s="54">
        <v>52.43</v>
      </c>
      <c r="F10" s="54">
        <v>51.85</v>
      </c>
      <c r="G10" s="20">
        <f t="shared" ref="G10" si="5">IF(B10="","",IF(SUM(D$4:F$583)=0,"",IF(D10="",999,IF(F10="",MAX(D10:E10),LARGE(D10:F10,2)))))</f>
        <v>52.43</v>
      </c>
      <c r="H10" s="53"/>
      <c r="I10" s="54"/>
      <c r="J10" s="54"/>
      <c r="K10" s="54"/>
      <c r="L10" s="54"/>
      <c r="M10" s="54"/>
      <c r="N10" s="54"/>
      <c r="O10" s="61"/>
      <c r="P10" s="56"/>
      <c r="Q10" s="14">
        <f t="shared" si="1"/>
        <v>52.43</v>
      </c>
      <c r="R10" s="93">
        <f>IF(B10="","",výpočty!G10)</f>
        <v>1</v>
      </c>
    </row>
    <row r="11" spans="1:18" ht="30.75" customHeight="1" thickBot="1">
      <c r="A11" s="127"/>
      <c r="B11" s="129"/>
      <c r="C11" s="17" t="s">
        <v>14</v>
      </c>
      <c r="D11" s="57">
        <v>56.35</v>
      </c>
      <c r="E11" s="58">
        <v>56.14</v>
      </c>
      <c r="F11" s="58">
        <v>56.4</v>
      </c>
      <c r="G11" s="21">
        <f t="shared" ref="G11" si="6">IF(B10="","",IF(SUM(D$4:F$583)=0,"",IF(D11="",999,IF(F11="",MAX(D11:E11),LARGE(D11:F11,2)))))</f>
        <v>56.35</v>
      </c>
      <c r="H11" s="57"/>
      <c r="I11" s="58"/>
      <c r="J11" s="58"/>
      <c r="K11" s="58"/>
      <c r="L11" s="58"/>
      <c r="M11" s="58"/>
      <c r="N11" s="58"/>
      <c r="O11" s="63"/>
      <c r="P11" s="60"/>
      <c r="Q11" s="15">
        <f t="shared" si="1"/>
        <v>56.35</v>
      </c>
      <c r="R11" s="94"/>
    </row>
    <row r="12" spans="1:18" ht="30.75" customHeight="1">
      <c r="A12" s="126">
        <f>IF(startovka!A12="","",startovka!A12)</f>
        <v>5</v>
      </c>
      <c r="B12" s="128" t="str">
        <f>IF(startovka!B12="","",startovka!B12)</f>
        <v>Tísek "B"</v>
      </c>
      <c r="C12" s="16" t="s">
        <v>13</v>
      </c>
      <c r="D12" s="53">
        <v>86.18</v>
      </c>
      <c r="E12" s="54">
        <v>86.74</v>
      </c>
      <c r="F12" s="54">
        <v>85.47</v>
      </c>
      <c r="G12" s="20">
        <f t="shared" ref="G12" si="7">IF(B12="","",IF(SUM(D$4:F$583)=0,"",IF(D12="",999,IF(F12="",MAX(D12:E12),LARGE(D12:F12,2)))))</f>
        <v>86.18</v>
      </c>
      <c r="H12" s="53">
        <v>10</v>
      </c>
      <c r="I12" s="54"/>
      <c r="J12" s="54"/>
      <c r="K12" s="54"/>
      <c r="L12" s="54"/>
      <c r="M12" s="54"/>
      <c r="N12" s="54"/>
      <c r="O12" s="61">
        <v>10</v>
      </c>
      <c r="P12" s="56"/>
      <c r="Q12" s="14">
        <f t="shared" si="1"/>
        <v>106.18</v>
      </c>
      <c r="R12" s="93">
        <f>IF(B12="","",výpočty!G12)</f>
        <v>5</v>
      </c>
    </row>
    <row r="13" spans="1:18" ht="30.75" customHeight="1" thickBot="1">
      <c r="A13" s="127"/>
      <c r="B13" s="129"/>
      <c r="C13" s="17" t="s">
        <v>14</v>
      </c>
      <c r="D13" s="57">
        <v>79.87</v>
      </c>
      <c r="E13" s="58">
        <v>79.099999999999994</v>
      </c>
      <c r="F13" s="58">
        <v>79.02</v>
      </c>
      <c r="G13" s="21">
        <f t="shared" ref="G13" si="8">IF(B12="","",IF(SUM(D$4:F$583)=0,"",IF(D13="",999,IF(F13="",MAX(D13:E13),LARGE(D13:F13,2)))))</f>
        <v>79.099999999999994</v>
      </c>
      <c r="H13" s="57"/>
      <c r="I13" s="58"/>
      <c r="J13" s="58"/>
      <c r="K13" s="58"/>
      <c r="L13" s="58"/>
      <c r="M13" s="58"/>
      <c r="N13" s="58"/>
      <c r="O13" s="63"/>
      <c r="P13" s="60"/>
      <c r="Q13" s="15">
        <f t="shared" si="1"/>
        <v>79.099999999999994</v>
      </c>
      <c r="R13" s="94"/>
    </row>
    <row r="14" spans="1:18" ht="30.75" customHeight="1">
      <c r="A14" s="126" t="str">
        <f>IF(startovka!A14="","",startovka!A14)</f>
        <v/>
      </c>
      <c r="B14" s="128" t="str">
        <f>IF(startovka!B14="","",startovka!B14)</f>
        <v/>
      </c>
      <c r="C14" s="16" t="s">
        <v>13</v>
      </c>
      <c r="D14" s="53"/>
      <c r="E14" s="54"/>
      <c r="F14" s="54"/>
      <c r="G14" s="20" t="str">
        <f t="shared" ref="G14" si="9">IF(B14="","",IF(SUM(D$4:F$583)=0,"",IF(D14="",999,IF(F14="",MAX(D14:E14),LARGE(D14:F14,2)))))</f>
        <v/>
      </c>
      <c r="H14" s="53"/>
      <c r="I14" s="54"/>
      <c r="J14" s="54"/>
      <c r="K14" s="54"/>
      <c r="L14" s="54"/>
      <c r="M14" s="54"/>
      <c r="N14" s="54"/>
      <c r="O14" s="61"/>
      <c r="P14" s="56"/>
      <c r="Q14" s="14" t="str">
        <f t="shared" si="1"/>
        <v/>
      </c>
      <c r="R14" s="93" t="str">
        <f>IF(B14="","",výpočty!G14)</f>
        <v/>
      </c>
    </row>
    <row r="15" spans="1:18" ht="30.75" customHeight="1" thickBot="1">
      <c r="A15" s="127"/>
      <c r="B15" s="129"/>
      <c r="C15" s="17" t="s">
        <v>14</v>
      </c>
      <c r="D15" s="57"/>
      <c r="E15" s="58"/>
      <c r="F15" s="58"/>
      <c r="G15" s="21" t="str">
        <f t="shared" ref="G15" si="10">IF(B14="","",IF(SUM(D$4:F$583)=0,"",IF(D15="",999,IF(F15="",MAX(D15:E15),LARGE(D15:F15,2)))))</f>
        <v/>
      </c>
      <c r="H15" s="57"/>
      <c r="I15" s="58"/>
      <c r="J15" s="58"/>
      <c r="K15" s="58"/>
      <c r="L15" s="58"/>
      <c r="M15" s="58"/>
      <c r="N15" s="58"/>
      <c r="O15" s="63"/>
      <c r="P15" s="60"/>
      <c r="Q15" s="15" t="str">
        <f t="shared" si="1"/>
        <v/>
      </c>
      <c r="R15" s="94"/>
    </row>
    <row r="16" spans="1:18" ht="30.75" customHeight="1">
      <c r="A16" s="126" t="str">
        <f>IF(startovka!A16="","",startovka!A16)</f>
        <v/>
      </c>
      <c r="B16" s="132" t="str">
        <f>IF(startovka!B16="","",startovka!B16)</f>
        <v/>
      </c>
      <c r="C16" s="16" t="s">
        <v>13</v>
      </c>
      <c r="D16" s="53"/>
      <c r="E16" s="54"/>
      <c r="F16" s="54"/>
      <c r="G16" s="20" t="str">
        <f t="shared" ref="G16" si="11">IF(B16="","",IF(SUM(D$4:F$583)=0,"",IF(D16="",999,IF(F16="",MAX(D16:E16),LARGE(D16:F16,2)))))</f>
        <v/>
      </c>
      <c r="H16" s="53"/>
      <c r="I16" s="54"/>
      <c r="J16" s="54"/>
      <c r="K16" s="54"/>
      <c r="L16" s="54"/>
      <c r="M16" s="54"/>
      <c r="N16" s="54"/>
      <c r="O16" s="61"/>
      <c r="P16" s="56"/>
      <c r="Q16" s="14" t="str">
        <f t="shared" si="1"/>
        <v/>
      </c>
      <c r="R16" s="93" t="str">
        <f>IF(B16="","",výpočty!G16)</f>
        <v/>
      </c>
    </row>
    <row r="17" spans="1:18" ht="30.75" customHeight="1" thickBot="1">
      <c r="A17" s="127"/>
      <c r="B17" s="133"/>
      <c r="C17" s="17" t="s">
        <v>14</v>
      </c>
      <c r="D17" s="57"/>
      <c r="E17" s="58"/>
      <c r="F17" s="58"/>
      <c r="G17" s="21" t="str">
        <f t="shared" ref="G17" si="12">IF(B16="","",IF(SUM(D$4:F$583)=0,"",IF(D17="",999,IF(F17="",MAX(D17:E17),LARGE(D17:F17,2)))))</f>
        <v/>
      </c>
      <c r="H17" s="57"/>
      <c r="I17" s="58"/>
      <c r="J17" s="58"/>
      <c r="K17" s="58"/>
      <c r="L17" s="58"/>
      <c r="M17" s="58"/>
      <c r="N17" s="58"/>
      <c r="O17" s="63"/>
      <c r="P17" s="60"/>
      <c r="Q17" s="15" t="str">
        <f t="shared" si="1"/>
        <v/>
      </c>
      <c r="R17" s="94"/>
    </row>
    <row r="18" spans="1:18" ht="30.75" customHeight="1">
      <c r="A18" s="126" t="str">
        <f>IF(startovka!A18="","",startovka!A18)</f>
        <v/>
      </c>
      <c r="B18" s="132" t="str">
        <f>IF(startovka!B18="","",startovka!B18)</f>
        <v/>
      </c>
      <c r="C18" s="16" t="s">
        <v>13</v>
      </c>
      <c r="D18" s="53"/>
      <c r="E18" s="54"/>
      <c r="F18" s="54"/>
      <c r="G18" s="20" t="str">
        <f t="shared" ref="G18" si="13">IF(B18="","",IF(SUM(D$4:F$583)=0,"",IF(D18="",999,IF(F18="",MAX(D18:E18),LARGE(D18:F18,2)))))</f>
        <v/>
      </c>
      <c r="H18" s="53"/>
      <c r="I18" s="54"/>
      <c r="J18" s="54"/>
      <c r="K18" s="54"/>
      <c r="L18" s="54"/>
      <c r="M18" s="54"/>
      <c r="N18" s="54"/>
      <c r="O18" s="61"/>
      <c r="P18" s="56"/>
      <c r="Q18" s="14" t="str">
        <f t="shared" si="1"/>
        <v/>
      </c>
      <c r="R18" s="93" t="str">
        <f>IF(B18="","",výpočty!G18)</f>
        <v/>
      </c>
    </row>
    <row r="19" spans="1:18" ht="30.75" customHeight="1" thickBot="1">
      <c r="A19" s="127"/>
      <c r="B19" s="133"/>
      <c r="C19" s="17" t="s">
        <v>14</v>
      </c>
      <c r="D19" s="57"/>
      <c r="E19" s="58"/>
      <c r="F19" s="58"/>
      <c r="G19" s="21" t="str">
        <f t="shared" ref="G19" si="14">IF(B18="","",IF(SUM(D$4:F$583)=0,"",IF(D19="",999,IF(F19="",MAX(D19:E19),LARGE(D19:F19,2)))))</f>
        <v/>
      </c>
      <c r="H19" s="57"/>
      <c r="I19" s="58"/>
      <c r="J19" s="58"/>
      <c r="K19" s="58"/>
      <c r="L19" s="58"/>
      <c r="M19" s="58"/>
      <c r="N19" s="58"/>
      <c r="O19" s="63"/>
      <c r="P19" s="60"/>
      <c r="Q19" s="15" t="str">
        <f t="shared" si="1"/>
        <v/>
      </c>
      <c r="R19" s="94"/>
    </row>
    <row r="20" spans="1:18" ht="30.75" customHeight="1">
      <c r="A20" s="126" t="str">
        <f>IF(startovka!A20="","",startovka!A20)</f>
        <v/>
      </c>
      <c r="B20" s="132" t="str">
        <f>IF(startovka!B20="","",startovka!B20)</f>
        <v/>
      </c>
      <c r="C20" s="16" t="s">
        <v>13</v>
      </c>
      <c r="D20" s="53"/>
      <c r="E20" s="54"/>
      <c r="F20" s="54"/>
      <c r="G20" s="20" t="str">
        <f t="shared" ref="G20" si="15">IF(B20="","",IF(SUM(D$4:F$583)=0,"",IF(D20="",999,IF(F20="",MAX(D20:E20),LARGE(D20:F20,2)))))</f>
        <v/>
      </c>
      <c r="H20" s="53"/>
      <c r="I20" s="54"/>
      <c r="J20" s="54"/>
      <c r="K20" s="54"/>
      <c r="L20" s="54"/>
      <c r="M20" s="54"/>
      <c r="N20" s="54"/>
      <c r="O20" s="61"/>
      <c r="P20" s="56"/>
      <c r="Q20" s="14" t="str">
        <f t="shared" si="1"/>
        <v/>
      </c>
      <c r="R20" s="93" t="str">
        <f>IF(B20="","",výpočty!G20)</f>
        <v/>
      </c>
    </row>
    <row r="21" spans="1:18" ht="30.75" customHeight="1" thickBot="1">
      <c r="A21" s="127"/>
      <c r="B21" s="133"/>
      <c r="C21" s="17" t="s">
        <v>14</v>
      </c>
      <c r="D21" s="57"/>
      <c r="E21" s="58"/>
      <c r="F21" s="58"/>
      <c r="G21" s="21" t="str">
        <f t="shared" ref="G21" si="16">IF(B20="","",IF(SUM(D$4:F$583)=0,"",IF(D21="",999,IF(F21="",MAX(D21:E21),LARGE(D21:F21,2)))))</f>
        <v/>
      </c>
      <c r="H21" s="57"/>
      <c r="I21" s="58"/>
      <c r="J21" s="58"/>
      <c r="K21" s="58"/>
      <c r="L21" s="58"/>
      <c r="M21" s="58"/>
      <c r="N21" s="58"/>
      <c r="O21" s="63"/>
      <c r="P21" s="60"/>
      <c r="Q21" s="15" t="str">
        <f t="shared" si="1"/>
        <v/>
      </c>
      <c r="R21" s="94"/>
    </row>
    <row r="22" spans="1:18" ht="30.75" customHeight="1">
      <c r="A22" s="126" t="str">
        <f>IF(startovka!A22="","",startovka!A22)</f>
        <v/>
      </c>
      <c r="B22" s="132" t="str">
        <f>IF(startovka!B22="","",startovka!B22)</f>
        <v/>
      </c>
      <c r="C22" s="16" t="s">
        <v>13</v>
      </c>
      <c r="D22" s="53"/>
      <c r="E22" s="54"/>
      <c r="F22" s="54"/>
      <c r="G22" s="20" t="str">
        <f t="shared" ref="G22" si="17">IF(B22="","",IF(SUM(D$4:F$583)=0,"",IF(D22="",999,IF(F22="",MAX(D22:E22),LARGE(D22:F22,2)))))</f>
        <v/>
      </c>
      <c r="H22" s="53"/>
      <c r="I22" s="54"/>
      <c r="J22" s="54"/>
      <c r="K22" s="54"/>
      <c r="L22" s="54"/>
      <c r="M22" s="54"/>
      <c r="N22" s="54"/>
      <c r="O22" s="61"/>
      <c r="P22" s="56"/>
      <c r="Q22" s="14" t="str">
        <f t="shared" si="1"/>
        <v/>
      </c>
      <c r="R22" s="93" t="str">
        <f>IF(B22="","",výpočty!G22)</f>
        <v/>
      </c>
    </row>
    <row r="23" spans="1:18" ht="30.75" customHeight="1" thickBot="1">
      <c r="A23" s="127"/>
      <c r="B23" s="133"/>
      <c r="C23" s="17" t="s">
        <v>14</v>
      </c>
      <c r="D23" s="57"/>
      <c r="E23" s="58"/>
      <c r="F23" s="58"/>
      <c r="G23" s="21" t="str">
        <f t="shared" ref="G23" si="18">IF(B22="","",IF(SUM(D$4:F$583)=0,"",IF(D23="",999,IF(F23="",MAX(D23:E23),LARGE(D23:F23,2)))))</f>
        <v/>
      </c>
      <c r="H23" s="57"/>
      <c r="I23" s="58"/>
      <c r="J23" s="58"/>
      <c r="K23" s="58"/>
      <c r="L23" s="58"/>
      <c r="M23" s="58"/>
      <c r="N23" s="58"/>
      <c r="O23" s="63"/>
      <c r="P23" s="60"/>
      <c r="Q23" s="15" t="str">
        <f t="shared" si="1"/>
        <v/>
      </c>
      <c r="R23" s="94"/>
    </row>
    <row r="24" spans="1:18" ht="30.75" customHeight="1">
      <c r="A24" s="126" t="str">
        <f>IF(startovka!A24="","",startovka!A24)</f>
        <v/>
      </c>
      <c r="B24" s="132" t="str">
        <f>IF(startovka!B24="","",startovka!B24)</f>
        <v/>
      </c>
      <c r="C24" s="16" t="s">
        <v>13</v>
      </c>
      <c r="D24" s="53"/>
      <c r="E24" s="54"/>
      <c r="F24" s="54"/>
      <c r="G24" s="20" t="str">
        <f t="shared" ref="G24" si="19">IF(B24="","",IF(SUM(D$4:F$583)=0,"",IF(D24="",999,IF(F24="",MAX(D24:E24),LARGE(D24:F24,2)))))</f>
        <v/>
      </c>
      <c r="H24" s="53"/>
      <c r="I24" s="54"/>
      <c r="J24" s="54"/>
      <c r="K24" s="54"/>
      <c r="L24" s="54"/>
      <c r="M24" s="54"/>
      <c r="N24" s="54"/>
      <c r="O24" s="61"/>
      <c r="P24" s="56"/>
      <c r="Q24" s="14" t="str">
        <f t="shared" si="1"/>
        <v/>
      </c>
      <c r="R24" s="93" t="str">
        <f>IF(B24="","",výpočty!G24)</f>
        <v/>
      </c>
    </row>
    <row r="25" spans="1:18" ht="30.75" customHeight="1" thickBot="1">
      <c r="A25" s="127"/>
      <c r="B25" s="133"/>
      <c r="C25" s="17" t="s">
        <v>14</v>
      </c>
      <c r="D25" s="57"/>
      <c r="E25" s="58"/>
      <c r="F25" s="58"/>
      <c r="G25" s="21" t="str">
        <f t="shared" ref="G25" si="20">IF(B24="","",IF(SUM(D$4:F$583)=0,"",IF(D25="",999,IF(F25="",MAX(D25:E25),LARGE(D25:F25,2)))))</f>
        <v/>
      </c>
      <c r="H25" s="57"/>
      <c r="I25" s="58"/>
      <c r="J25" s="58"/>
      <c r="K25" s="58"/>
      <c r="L25" s="58"/>
      <c r="M25" s="58"/>
      <c r="N25" s="58"/>
      <c r="O25" s="63"/>
      <c r="P25" s="60"/>
      <c r="Q25" s="15" t="str">
        <f t="shared" si="1"/>
        <v/>
      </c>
      <c r="R25" s="94"/>
    </row>
    <row r="26" spans="1:18" ht="30.75" customHeight="1">
      <c r="A26" s="126" t="str">
        <f>IF(startovka!A26="","",startovka!A26)</f>
        <v/>
      </c>
      <c r="B26" s="132" t="str">
        <f>IF(startovka!B26="","",startovka!B26)</f>
        <v/>
      </c>
      <c r="C26" s="16" t="s">
        <v>13</v>
      </c>
      <c r="D26" s="53"/>
      <c r="E26" s="54"/>
      <c r="F26" s="54"/>
      <c r="G26" s="20" t="str">
        <f t="shared" ref="G26" si="21">IF(B26="","",IF(SUM(D$4:F$583)=0,"",IF(D26="",999,IF(F26="",MAX(D26:E26),LARGE(D26:F26,2)))))</f>
        <v/>
      </c>
      <c r="H26" s="53"/>
      <c r="I26" s="54"/>
      <c r="J26" s="54"/>
      <c r="K26" s="54"/>
      <c r="L26" s="54"/>
      <c r="M26" s="54"/>
      <c r="N26" s="54"/>
      <c r="O26" s="61"/>
      <c r="P26" s="56"/>
      <c r="Q26" s="14" t="str">
        <f t="shared" si="1"/>
        <v/>
      </c>
      <c r="R26" s="93" t="str">
        <f>IF(B26="","",výpočty!G26)</f>
        <v/>
      </c>
    </row>
    <row r="27" spans="1:18" ht="30.75" customHeight="1" thickBot="1">
      <c r="A27" s="127"/>
      <c r="B27" s="133"/>
      <c r="C27" s="17" t="s">
        <v>14</v>
      </c>
      <c r="D27" s="57"/>
      <c r="E27" s="58"/>
      <c r="F27" s="58"/>
      <c r="G27" s="21" t="str">
        <f t="shared" ref="G27" si="22">IF(B26="","",IF(SUM(D$4:F$583)=0,"",IF(D27="",999,IF(F27="",MAX(D27:E27),LARGE(D27:F27,2)))))</f>
        <v/>
      </c>
      <c r="H27" s="57"/>
      <c r="I27" s="58"/>
      <c r="J27" s="58"/>
      <c r="K27" s="58"/>
      <c r="L27" s="58"/>
      <c r="M27" s="58"/>
      <c r="N27" s="58"/>
      <c r="O27" s="63"/>
      <c r="P27" s="60"/>
      <c r="Q27" s="15" t="str">
        <f t="shared" si="1"/>
        <v/>
      </c>
      <c r="R27" s="94"/>
    </row>
    <row r="28" spans="1:18" ht="30.75" customHeight="1">
      <c r="A28" s="126" t="str">
        <f>IF(startovka!A28="","",startovka!A28)</f>
        <v/>
      </c>
      <c r="B28" s="132" t="str">
        <f>IF(startovka!B28="","",startovka!B28)</f>
        <v/>
      </c>
      <c r="C28" s="16" t="s">
        <v>13</v>
      </c>
      <c r="D28" s="53"/>
      <c r="E28" s="54"/>
      <c r="F28" s="54"/>
      <c r="G28" s="20" t="str">
        <f t="shared" ref="G28" si="23">IF(B28="","",IF(SUM(D$4:F$583)=0,"",IF(D28="",999,IF(F28="",MAX(D28:E28),LARGE(D28:F28,2)))))</f>
        <v/>
      </c>
      <c r="H28" s="53"/>
      <c r="I28" s="54"/>
      <c r="J28" s="54"/>
      <c r="K28" s="54"/>
      <c r="L28" s="54"/>
      <c r="M28" s="54"/>
      <c r="N28" s="54"/>
      <c r="O28" s="61"/>
      <c r="P28" s="56"/>
      <c r="Q28" s="14" t="str">
        <f t="shared" si="1"/>
        <v/>
      </c>
      <c r="R28" s="93" t="str">
        <f>IF(B28="","",výpočty!G28)</f>
        <v/>
      </c>
    </row>
    <row r="29" spans="1:18" ht="30.75" customHeight="1" thickBot="1">
      <c r="A29" s="127"/>
      <c r="B29" s="133"/>
      <c r="C29" s="17" t="s">
        <v>14</v>
      </c>
      <c r="D29" s="57"/>
      <c r="E29" s="58"/>
      <c r="F29" s="58"/>
      <c r="G29" s="21" t="str">
        <f t="shared" ref="G29" si="24">IF(B28="","",IF(SUM(D$4:F$583)=0,"",IF(D29="",999,IF(F29="",MAX(D29:E29),LARGE(D29:F29,2)))))</f>
        <v/>
      </c>
      <c r="H29" s="57"/>
      <c r="I29" s="58"/>
      <c r="J29" s="58"/>
      <c r="K29" s="58"/>
      <c r="L29" s="58"/>
      <c r="M29" s="58"/>
      <c r="N29" s="58"/>
      <c r="O29" s="63"/>
      <c r="P29" s="60"/>
      <c r="Q29" s="15" t="str">
        <f t="shared" si="1"/>
        <v/>
      </c>
      <c r="R29" s="94"/>
    </row>
    <row r="30" spans="1:18" ht="30.75" customHeight="1">
      <c r="A30" s="126" t="str">
        <f>IF(startovka!A30="","",startovka!A30)</f>
        <v/>
      </c>
      <c r="B30" s="132" t="str">
        <f>IF(startovka!B30="","",startovka!B30)</f>
        <v/>
      </c>
      <c r="C30" s="16" t="s">
        <v>13</v>
      </c>
      <c r="D30" s="53"/>
      <c r="E30" s="54"/>
      <c r="F30" s="54"/>
      <c r="G30" s="20" t="str">
        <f t="shared" ref="G30" si="25">IF(B30="","",IF(SUM(D$4:F$583)=0,"",IF(D30="",999,IF(F30="",MAX(D30:E30),LARGE(D30:F30,2)))))</f>
        <v/>
      </c>
      <c r="H30" s="53"/>
      <c r="I30" s="54"/>
      <c r="J30" s="54"/>
      <c r="K30" s="54"/>
      <c r="L30" s="54"/>
      <c r="M30" s="54"/>
      <c r="N30" s="54"/>
      <c r="O30" s="61"/>
      <c r="P30" s="56"/>
      <c r="Q30" s="14" t="str">
        <f t="shared" si="1"/>
        <v/>
      </c>
      <c r="R30" s="93" t="str">
        <f>IF(B30="","",výpočty!G30)</f>
        <v/>
      </c>
    </row>
    <row r="31" spans="1:18" ht="30.75" customHeight="1" thickBot="1">
      <c r="A31" s="127"/>
      <c r="B31" s="133"/>
      <c r="C31" s="17" t="s">
        <v>14</v>
      </c>
      <c r="D31" s="57"/>
      <c r="E31" s="58"/>
      <c r="F31" s="58"/>
      <c r="G31" s="21" t="str">
        <f t="shared" ref="G31" si="26">IF(B30="","",IF(SUM(D$4:F$583)=0,"",IF(D31="",999,IF(F31="",MAX(D31:E31),LARGE(D31:F31,2)))))</f>
        <v/>
      </c>
      <c r="H31" s="57"/>
      <c r="I31" s="58"/>
      <c r="J31" s="58"/>
      <c r="K31" s="58"/>
      <c r="L31" s="58"/>
      <c r="M31" s="58"/>
      <c r="N31" s="58"/>
      <c r="O31" s="63"/>
      <c r="P31" s="60"/>
      <c r="Q31" s="15" t="str">
        <f t="shared" si="1"/>
        <v/>
      </c>
      <c r="R31" s="94"/>
    </row>
    <row r="32" spans="1:18" ht="30.75" customHeight="1">
      <c r="A32" s="126" t="str">
        <f>IF(startovka!A32="","",startovka!A32)</f>
        <v/>
      </c>
      <c r="B32" s="132" t="str">
        <f>IF(startovka!B32="","",startovka!B32)</f>
        <v/>
      </c>
      <c r="C32" s="16" t="s">
        <v>13</v>
      </c>
      <c r="D32" s="53"/>
      <c r="E32" s="54"/>
      <c r="F32" s="54"/>
      <c r="G32" s="20" t="str">
        <f t="shared" ref="G32" si="27">IF(B32="","",IF(SUM(D$4:F$583)=0,"",IF(D32="",999,IF(F32="",MAX(D32:E32),LARGE(D32:F32,2)))))</f>
        <v/>
      </c>
      <c r="H32" s="53"/>
      <c r="I32" s="54"/>
      <c r="J32" s="54"/>
      <c r="K32" s="54"/>
      <c r="L32" s="54"/>
      <c r="M32" s="54"/>
      <c r="N32" s="54"/>
      <c r="O32" s="61"/>
      <c r="P32" s="56"/>
      <c r="Q32" s="14" t="str">
        <f t="shared" si="1"/>
        <v/>
      </c>
      <c r="R32" s="93" t="str">
        <f>IF(B32="","",výpočty!G32)</f>
        <v/>
      </c>
    </row>
    <row r="33" spans="1:18" ht="30.75" customHeight="1" thickBot="1">
      <c r="A33" s="127"/>
      <c r="B33" s="133"/>
      <c r="C33" s="17" t="s">
        <v>14</v>
      </c>
      <c r="D33" s="57"/>
      <c r="E33" s="58"/>
      <c r="F33" s="58"/>
      <c r="G33" s="21" t="str">
        <f t="shared" ref="G33" si="28">IF(B32="","",IF(SUM(D$4:F$583)=0,"",IF(D33="",999,IF(F33="",MAX(D33:E33),LARGE(D33:F33,2)))))</f>
        <v/>
      </c>
      <c r="H33" s="57"/>
      <c r="I33" s="58"/>
      <c r="J33" s="58"/>
      <c r="K33" s="58"/>
      <c r="L33" s="58"/>
      <c r="M33" s="58"/>
      <c r="N33" s="58"/>
      <c r="O33" s="63"/>
      <c r="P33" s="60"/>
      <c r="Q33" s="15" t="str">
        <f t="shared" si="1"/>
        <v/>
      </c>
      <c r="R33" s="94"/>
    </row>
    <row r="34" spans="1:18" ht="30.75" customHeight="1">
      <c r="A34" s="126" t="str">
        <f>IF(startovka!A34="","",startovka!A34)</f>
        <v/>
      </c>
      <c r="B34" s="132" t="str">
        <f>IF(startovka!B34="","",startovka!B34)</f>
        <v/>
      </c>
      <c r="C34" s="16" t="s">
        <v>13</v>
      </c>
      <c r="D34" s="53"/>
      <c r="E34" s="54"/>
      <c r="F34" s="54"/>
      <c r="G34" s="20" t="str">
        <f t="shared" ref="G34" si="29">IF(B34="","",IF(SUM(D$4:F$583)=0,"",IF(D34="",999,IF(F34="",MAX(D34:E34),LARGE(D34:F34,2)))))</f>
        <v/>
      </c>
      <c r="H34" s="53"/>
      <c r="I34" s="54"/>
      <c r="J34" s="54"/>
      <c r="K34" s="54"/>
      <c r="L34" s="54"/>
      <c r="M34" s="54"/>
      <c r="N34" s="54"/>
      <c r="O34" s="61"/>
      <c r="P34" s="56"/>
      <c r="Q34" s="14" t="str">
        <f t="shared" si="1"/>
        <v/>
      </c>
      <c r="R34" s="93" t="str">
        <f>IF(B34="","",výpočty!G34)</f>
        <v/>
      </c>
    </row>
    <row r="35" spans="1:18" ht="30.75" customHeight="1" thickBot="1">
      <c r="A35" s="127"/>
      <c r="B35" s="133"/>
      <c r="C35" s="17" t="s">
        <v>14</v>
      </c>
      <c r="D35" s="57"/>
      <c r="E35" s="58"/>
      <c r="F35" s="58"/>
      <c r="G35" s="21" t="str">
        <f t="shared" ref="G35" si="30">IF(B34="","",IF(SUM(D$4:F$583)=0,"",IF(D35="",999,IF(F35="",MAX(D35:E35),LARGE(D35:F35,2)))))</f>
        <v/>
      </c>
      <c r="H35" s="57"/>
      <c r="I35" s="58"/>
      <c r="J35" s="58"/>
      <c r="K35" s="58"/>
      <c r="L35" s="58"/>
      <c r="M35" s="58"/>
      <c r="N35" s="58"/>
      <c r="O35" s="63"/>
      <c r="P35" s="60"/>
      <c r="Q35" s="15" t="str">
        <f t="shared" si="1"/>
        <v/>
      </c>
      <c r="R35" s="94"/>
    </row>
    <row r="36" spans="1:18" ht="30.75" customHeight="1">
      <c r="A36" s="126" t="str">
        <f>IF(startovka!A36="","",startovka!A36)</f>
        <v/>
      </c>
      <c r="B36" s="132" t="str">
        <f>IF(startovka!B36="","",startovka!B36)</f>
        <v/>
      </c>
      <c r="C36" s="16" t="s">
        <v>13</v>
      </c>
      <c r="D36" s="53"/>
      <c r="E36" s="54"/>
      <c r="F36" s="54"/>
      <c r="G36" s="20" t="str">
        <f t="shared" ref="G36" si="31">IF(B36="","",IF(SUM(D$4:F$583)=0,"",IF(D36="",999,IF(F36="",MAX(D36:E36),LARGE(D36:F36,2)))))</f>
        <v/>
      </c>
      <c r="H36" s="53"/>
      <c r="I36" s="54"/>
      <c r="J36" s="54"/>
      <c r="K36" s="54"/>
      <c r="L36" s="54"/>
      <c r="M36" s="54"/>
      <c r="N36" s="54"/>
      <c r="O36" s="61"/>
      <c r="P36" s="56"/>
      <c r="Q36" s="14" t="str">
        <f t="shared" si="1"/>
        <v/>
      </c>
      <c r="R36" s="93" t="str">
        <f>IF(B36="","",výpočty!G36)</f>
        <v/>
      </c>
    </row>
    <row r="37" spans="1:18" ht="30.75" customHeight="1" thickBot="1">
      <c r="A37" s="127"/>
      <c r="B37" s="133"/>
      <c r="C37" s="17" t="s">
        <v>14</v>
      </c>
      <c r="D37" s="57"/>
      <c r="E37" s="58"/>
      <c r="F37" s="58"/>
      <c r="G37" s="21" t="str">
        <f t="shared" ref="G37" si="32">IF(B36="","",IF(SUM(D$4:F$583)=0,"",IF(D37="",999,IF(F37="",MAX(D37:E37),LARGE(D37:F37,2)))))</f>
        <v/>
      </c>
      <c r="H37" s="57"/>
      <c r="I37" s="58"/>
      <c r="J37" s="58"/>
      <c r="K37" s="58"/>
      <c r="L37" s="58"/>
      <c r="M37" s="58"/>
      <c r="N37" s="58"/>
      <c r="O37" s="63"/>
      <c r="P37" s="60"/>
      <c r="Q37" s="15" t="str">
        <f t="shared" si="1"/>
        <v/>
      </c>
      <c r="R37" s="94"/>
    </row>
    <row r="38" spans="1:18" ht="30.75" customHeight="1">
      <c r="A38" s="126" t="str">
        <f>IF(startovka!A38="","",startovka!A38)</f>
        <v/>
      </c>
      <c r="B38" s="132" t="str">
        <f>IF(startovka!B38="","",startovka!B38)</f>
        <v/>
      </c>
      <c r="C38" s="16" t="s">
        <v>13</v>
      </c>
      <c r="D38" s="53"/>
      <c r="E38" s="54"/>
      <c r="F38" s="54"/>
      <c r="G38" s="20" t="str">
        <f t="shared" ref="G38" si="33">IF(B38="","",IF(SUM(D$4:F$583)=0,"",IF(D38="",999,IF(F38="",MAX(D38:E38),LARGE(D38:F38,2)))))</f>
        <v/>
      </c>
      <c r="H38" s="53"/>
      <c r="I38" s="54"/>
      <c r="J38" s="54"/>
      <c r="K38" s="54"/>
      <c r="L38" s="54"/>
      <c r="M38" s="54"/>
      <c r="N38" s="54"/>
      <c r="O38" s="61"/>
      <c r="P38" s="56"/>
      <c r="Q38" s="14" t="str">
        <f t="shared" si="1"/>
        <v/>
      </c>
      <c r="R38" s="93" t="str">
        <f>IF(B38="","",výpočty!G38)</f>
        <v/>
      </c>
    </row>
    <row r="39" spans="1:18" ht="30.75" customHeight="1" thickBot="1">
      <c r="A39" s="127"/>
      <c r="B39" s="133"/>
      <c r="C39" s="17" t="s">
        <v>14</v>
      </c>
      <c r="D39" s="57"/>
      <c r="E39" s="58"/>
      <c r="F39" s="58"/>
      <c r="G39" s="21" t="str">
        <f t="shared" ref="G39" si="34">IF(B38="","",IF(SUM(D$4:F$583)=0,"",IF(D39="",999,IF(F39="",MAX(D39:E39),LARGE(D39:F39,2)))))</f>
        <v/>
      </c>
      <c r="H39" s="57"/>
      <c r="I39" s="58"/>
      <c r="J39" s="58"/>
      <c r="K39" s="58"/>
      <c r="L39" s="58"/>
      <c r="M39" s="58"/>
      <c r="N39" s="58"/>
      <c r="O39" s="63"/>
      <c r="P39" s="60"/>
      <c r="Q39" s="15" t="str">
        <f t="shared" si="1"/>
        <v/>
      </c>
      <c r="R39" s="94"/>
    </row>
    <row r="40" spans="1:18" ht="30.75" customHeight="1">
      <c r="A40" s="126" t="str">
        <f>IF(startovka!A40="","",startovka!A40)</f>
        <v/>
      </c>
      <c r="B40" s="132" t="str">
        <f>IF(startovka!B40="","",startovka!B40)</f>
        <v/>
      </c>
      <c r="C40" s="16" t="s">
        <v>13</v>
      </c>
      <c r="D40" s="53"/>
      <c r="E40" s="54"/>
      <c r="F40" s="54"/>
      <c r="G40" s="20" t="str">
        <f t="shared" ref="G40" si="35">IF(B40="","",IF(SUM(D$4:F$583)=0,"",IF(D40="",999,IF(F40="",MAX(D40:E40),LARGE(D40:F40,2)))))</f>
        <v/>
      </c>
      <c r="H40" s="53"/>
      <c r="I40" s="54"/>
      <c r="J40" s="54"/>
      <c r="K40" s="54"/>
      <c r="L40" s="54"/>
      <c r="M40" s="54"/>
      <c r="N40" s="54"/>
      <c r="O40" s="61"/>
      <c r="P40" s="56"/>
      <c r="Q40" s="14" t="str">
        <f t="shared" si="1"/>
        <v/>
      </c>
      <c r="R40" s="93" t="str">
        <f>IF(B40="","",výpočty!G40)</f>
        <v/>
      </c>
    </row>
    <row r="41" spans="1:18" ht="30.75" customHeight="1" thickBot="1">
      <c r="A41" s="127"/>
      <c r="B41" s="133"/>
      <c r="C41" s="17" t="s">
        <v>14</v>
      </c>
      <c r="D41" s="57"/>
      <c r="E41" s="58"/>
      <c r="F41" s="58"/>
      <c r="G41" s="21" t="str">
        <f t="shared" ref="G41" si="36">IF(B40="","",IF(SUM(D$4:F$583)=0,"",IF(D41="",999,IF(F41="",MAX(D41:E41),LARGE(D41:F41,2)))))</f>
        <v/>
      </c>
      <c r="H41" s="57"/>
      <c r="I41" s="58"/>
      <c r="J41" s="58"/>
      <c r="K41" s="58"/>
      <c r="L41" s="58"/>
      <c r="M41" s="58"/>
      <c r="N41" s="58"/>
      <c r="O41" s="63"/>
      <c r="P41" s="60"/>
      <c r="Q41" s="15" t="str">
        <f t="shared" si="1"/>
        <v/>
      </c>
      <c r="R41" s="94"/>
    </row>
    <row r="42" spans="1:18" ht="30.75" customHeight="1">
      <c r="A42" s="126" t="str">
        <f>IF(startovka!A42="","",startovka!A42)</f>
        <v/>
      </c>
      <c r="B42" s="132" t="str">
        <f>IF(startovka!B42="","",startovka!B42)</f>
        <v/>
      </c>
      <c r="C42" s="16" t="s">
        <v>13</v>
      </c>
      <c r="D42" s="53"/>
      <c r="E42" s="54"/>
      <c r="F42" s="54"/>
      <c r="G42" s="20" t="str">
        <f t="shared" ref="G42" si="37">IF(B42="","",IF(SUM(D$4:F$583)=0,"",IF(D42="",999,IF(F42="",MAX(D42:E42),LARGE(D42:F42,2)))))</f>
        <v/>
      </c>
      <c r="H42" s="53"/>
      <c r="I42" s="54"/>
      <c r="J42" s="54"/>
      <c r="K42" s="54"/>
      <c r="L42" s="54"/>
      <c r="M42" s="54"/>
      <c r="N42" s="54"/>
      <c r="O42" s="61"/>
      <c r="P42" s="56"/>
      <c r="Q42" s="14" t="str">
        <f t="shared" si="1"/>
        <v/>
      </c>
      <c r="R42" s="93" t="str">
        <f>IF(B42="","",výpočty!G42)</f>
        <v/>
      </c>
    </row>
    <row r="43" spans="1:18" ht="30.75" customHeight="1" thickBot="1">
      <c r="A43" s="127"/>
      <c r="B43" s="133"/>
      <c r="C43" s="17" t="s">
        <v>14</v>
      </c>
      <c r="D43" s="57"/>
      <c r="E43" s="58"/>
      <c r="F43" s="58"/>
      <c r="G43" s="21" t="str">
        <f t="shared" ref="G43" si="38">IF(B42="","",IF(SUM(D$4:F$583)=0,"",IF(D43="",999,IF(F43="",MAX(D43:E43),LARGE(D43:F43,2)))))</f>
        <v/>
      </c>
      <c r="H43" s="57"/>
      <c r="I43" s="58"/>
      <c r="J43" s="58"/>
      <c r="K43" s="58"/>
      <c r="L43" s="58"/>
      <c r="M43" s="58"/>
      <c r="N43" s="58"/>
      <c r="O43" s="63"/>
      <c r="P43" s="60"/>
      <c r="Q43" s="15" t="str">
        <f t="shared" si="1"/>
        <v/>
      </c>
      <c r="R43" s="94"/>
    </row>
    <row r="44" spans="1:18" ht="30.75" customHeight="1">
      <c r="A44" s="126" t="str">
        <f>IF(startovka!A44="","",startovka!A44)</f>
        <v/>
      </c>
      <c r="B44" s="132" t="str">
        <f>IF(startovka!B44="","",startovka!B44)</f>
        <v/>
      </c>
      <c r="C44" s="16" t="s">
        <v>13</v>
      </c>
      <c r="D44" s="53"/>
      <c r="E44" s="54"/>
      <c r="F44" s="54"/>
      <c r="G44" s="20" t="str">
        <f t="shared" ref="G44" si="39">IF(B44="","",IF(SUM(D$4:F$583)=0,"",IF(D44="",999,IF(F44="",MAX(D44:E44),LARGE(D44:F44,2)))))</f>
        <v/>
      </c>
      <c r="H44" s="53"/>
      <c r="I44" s="54"/>
      <c r="J44" s="54"/>
      <c r="K44" s="54"/>
      <c r="L44" s="54"/>
      <c r="M44" s="54"/>
      <c r="N44" s="54"/>
      <c r="O44" s="61"/>
      <c r="P44" s="56"/>
      <c r="Q44" s="14" t="str">
        <f t="shared" si="1"/>
        <v/>
      </c>
      <c r="R44" s="93" t="str">
        <f>IF(B44="","",výpočty!G44)</f>
        <v/>
      </c>
    </row>
    <row r="45" spans="1:18" ht="30.75" customHeight="1" thickBot="1">
      <c r="A45" s="127"/>
      <c r="B45" s="133"/>
      <c r="C45" s="17" t="s">
        <v>14</v>
      </c>
      <c r="D45" s="57"/>
      <c r="E45" s="58"/>
      <c r="F45" s="58"/>
      <c r="G45" s="21" t="str">
        <f t="shared" ref="G45" si="40">IF(B44="","",IF(SUM(D$4:F$583)=0,"",IF(D45="",999,IF(F45="",MAX(D45:E45),LARGE(D45:F45,2)))))</f>
        <v/>
      </c>
      <c r="H45" s="57"/>
      <c r="I45" s="58"/>
      <c r="J45" s="58"/>
      <c r="K45" s="58"/>
      <c r="L45" s="58"/>
      <c r="M45" s="58"/>
      <c r="N45" s="58"/>
      <c r="O45" s="63"/>
      <c r="P45" s="60"/>
      <c r="Q45" s="15" t="str">
        <f t="shared" si="1"/>
        <v/>
      </c>
      <c r="R45" s="94"/>
    </row>
    <row r="46" spans="1:18" ht="30.75" customHeight="1">
      <c r="A46" s="126" t="str">
        <f>IF(startovka!A46="","",startovka!A46)</f>
        <v/>
      </c>
      <c r="B46" s="132" t="str">
        <f>IF(startovka!B46="","",startovka!B46)</f>
        <v/>
      </c>
      <c r="C46" s="16" t="s">
        <v>13</v>
      </c>
      <c r="D46" s="53"/>
      <c r="E46" s="54"/>
      <c r="F46" s="54"/>
      <c r="G46" s="20" t="str">
        <f t="shared" ref="G46" si="41">IF(B46="","",IF(SUM(D$4:F$583)=0,"",IF(D46="",999,IF(F46="",MAX(D46:E46),LARGE(D46:F46,2)))))</f>
        <v/>
      </c>
      <c r="H46" s="53"/>
      <c r="I46" s="54"/>
      <c r="J46" s="54"/>
      <c r="K46" s="54"/>
      <c r="L46" s="54"/>
      <c r="M46" s="54"/>
      <c r="N46" s="54"/>
      <c r="O46" s="61"/>
      <c r="P46" s="56"/>
      <c r="Q46" s="14" t="str">
        <f t="shared" si="1"/>
        <v/>
      </c>
      <c r="R46" s="93" t="str">
        <f>IF(B46="","",výpočty!G46)</f>
        <v/>
      </c>
    </row>
    <row r="47" spans="1:18" ht="30.75" customHeight="1" thickBot="1">
      <c r="A47" s="127"/>
      <c r="B47" s="133"/>
      <c r="C47" s="17" t="s">
        <v>14</v>
      </c>
      <c r="D47" s="57"/>
      <c r="E47" s="58"/>
      <c r="F47" s="58"/>
      <c r="G47" s="21" t="str">
        <f t="shared" ref="G47" si="42">IF(B46="","",IF(SUM(D$4:F$583)=0,"",IF(D47="",999,IF(F47="",MAX(D47:E47),LARGE(D47:F47,2)))))</f>
        <v/>
      </c>
      <c r="H47" s="57"/>
      <c r="I47" s="58"/>
      <c r="J47" s="58"/>
      <c r="K47" s="58"/>
      <c r="L47" s="58"/>
      <c r="M47" s="58"/>
      <c r="N47" s="58"/>
      <c r="O47" s="63"/>
      <c r="P47" s="60"/>
      <c r="Q47" s="15" t="str">
        <f t="shared" si="1"/>
        <v/>
      </c>
      <c r="R47" s="94"/>
    </row>
    <row r="48" spans="1:18" ht="30.75" customHeight="1">
      <c r="A48" s="126" t="str">
        <f>IF(startovka!A48="","",startovka!A48)</f>
        <v/>
      </c>
      <c r="B48" s="132" t="str">
        <f>IF(startovka!B48="","",startovka!B48)</f>
        <v/>
      </c>
      <c r="C48" s="16" t="s">
        <v>13</v>
      </c>
      <c r="D48" s="53"/>
      <c r="E48" s="54"/>
      <c r="F48" s="54"/>
      <c r="G48" s="20" t="str">
        <f t="shared" ref="G48" si="43">IF(B48="","",IF(SUM(D$4:F$583)=0,"",IF(D48="",999,IF(F48="",MAX(D48:E48),LARGE(D48:F48,2)))))</f>
        <v/>
      </c>
      <c r="H48" s="53"/>
      <c r="I48" s="54"/>
      <c r="J48" s="54"/>
      <c r="K48" s="54"/>
      <c r="L48" s="54"/>
      <c r="M48" s="54"/>
      <c r="N48" s="54"/>
      <c r="O48" s="61"/>
      <c r="P48" s="56"/>
      <c r="Q48" s="14" t="str">
        <f t="shared" ref="Q48:Q83" si="44">IF(G48="","",IF(P48="",IF(G48=999,999,SUM(G48:O48)),998))</f>
        <v/>
      </c>
      <c r="R48" s="93" t="str">
        <f>IF(B48="","",výpočty!G48)</f>
        <v/>
      </c>
    </row>
    <row r="49" spans="1:18" ht="30.75" customHeight="1" thickBot="1">
      <c r="A49" s="127"/>
      <c r="B49" s="133"/>
      <c r="C49" s="17" t="s">
        <v>14</v>
      </c>
      <c r="D49" s="57"/>
      <c r="E49" s="58"/>
      <c r="F49" s="58"/>
      <c r="G49" s="21" t="str">
        <f t="shared" ref="G49" si="45">IF(B48="","",IF(SUM(D$4:F$583)=0,"",IF(D49="",999,IF(F49="",MAX(D49:E49),LARGE(D49:F49,2)))))</f>
        <v/>
      </c>
      <c r="H49" s="57"/>
      <c r="I49" s="58"/>
      <c r="J49" s="58"/>
      <c r="K49" s="58"/>
      <c r="L49" s="58"/>
      <c r="M49" s="58"/>
      <c r="N49" s="58"/>
      <c r="O49" s="63"/>
      <c r="P49" s="60"/>
      <c r="Q49" s="15" t="str">
        <f t="shared" si="44"/>
        <v/>
      </c>
      <c r="R49" s="94"/>
    </row>
    <row r="50" spans="1:18" ht="30.75" customHeight="1">
      <c r="A50" s="126" t="str">
        <f>IF(startovka!A50="","",startovka!A50)</f>
        <v/>
      </c>
      <c r="B50" s="132" t="str">
        <f>IF(startovka!B50="","",startovka!B50)</f>
        <v/>
      </c>
      <c r="C50" s="16" t="s">
        <v>13</v>
      </c>
      <c r="D50" s="53"/>
      <c r="E50" s="54"/>
      <c r="F50" s="54"/>
      <c r="G50" s="20" t="str">
        <f t="shared" ref="G50" si="46">IF(B50="","",IF(SUM(D$4:F$583)=0,"",IF(D50="",999,IF(F50="",MAX(D50:E50),LARGE(D50:F50,2)))))</f>
        <v/>
      </c>
      <c r="H50" s="53"/>
      <c r="I50" s="54"/>
      <c r="J50" s="54"/>
      <c r="K50" s="54"/>
      <c r="L50" s="54"/>
      <c r="M50" s="54"/>
      <c r="N50" s="54"/>
      <c r="O50" s="61"/>
      <c r="P50" s="56"/>
      <c r="Q50" s="14" t="str">
        <f t="shared" si="44"/>
        <v/>
      </c>
      <c r="R50" s="93" t="str">
        <f>IF(B50="","",výpočty!G50)</f>
        <v/>
      </c>
    </row>
    <row r="51" spans="1:18" ht="30.75" customHeight="1" thickBot="1">
      <c r="A51" s="127"/>
      <c r="B51" s="133"/>
      <c r="C51" s="17" t="s">
        <v>14</v>
      </c>
      <c r="D51" s="57"/>
      <c r="E51" s="58"/>
      <c r="F51" s="58"/>
      <c r="G51" s="21" t="str">
        <f t="shared" ref="G51" si="47">IF(B50="","",IF(SUM(D$4:F$583)=0,"",IF(D51="",999,IF(F51="",MAX(D51:E51),LARGE(D51:F51,2)))))</f>
        <v/>
      </c>
      <c r="H51" s="57"/>
      <c r="I51" s="58"/>
      <c r="J51" s="58"/>
      <c r="K51" s="58"/>
      <c r="L51" s="58"/>
      <c r="M51" s="58"/>
      <c r="N51" s="58"/>
      <c r="O51" s="63"/>
      <c r="P51" s="60"/>
      <c r="Q51" s="15" t="str">
        <f t="shared" si="44"/>
        <v/>
      </c>
      <c r="R51" s="94"/>
    </row>
    <row r="52" spans="1:18" ht="30.75" customHeight="1">
      <c r="A52" s="126" t="str">
        <f>IF(startovka!A52="","",startovka!A52)</f>
        <v/>
      </c>
      <c r="B52" s="132" t="str">
        <f>IF(startovka!B52="","",startovka!B52)</f>
        <v/>
      </c>
      <c r="C52" s="16" t="s">
        <v>13</v>
      </c>
      <c r="D52" s="53"/>
      <c r="E52" s="54"/>
      <c r="F52" s="54"/>
      <c r="G52" s="20" t="str">
        <f t="shared" ref="G52" si="48">IF(B52="","",IF(SUM(D$4:F$583)=0,"",IF(D52="",999,IF(F52="",MAX(D52:E52),LARGE(D52:F52,2)))))</f>
        <v/>
      </c>
      <c r="H52" s="53"/>
      <c r="I52" s="54"/>
      <c r="J52" s="54"/>
      <c r="K52" s="54"/>
      <c r="L52" s="54"/>
      <c r="M52" s="54"/>
      <c r="N52" s="54"/>
      <c r="O52" s="61"/>
      <c r="P52" s="56"/>
      <c r="Q52" s="14" t="str">
        <f t="shared" si="44"/>
        <v/>
      </c>
      <c r="R52" s="93" t="str">
        <f>IF(B52="","",výpočty!G52)</f>
        <v/>
      </c>
    </row>
    <row r="53" spans="1:18" ht="30.75" customHeight="1" thickBot="1">
      <c r="A53" s="127"/>
      <c r="B53" s="133"/>
      <c r="C53" s="17" t="s">
        <v>14</v>
      </c>
      <c r="D53" s="57"/>
      <c r="E53" s="58"/>
      <c r="F53" s="58"/>
      <c r="G53" s="21" t="str">
        <f t="shared" ref="G53" si="49">IF(B52="","",IF(SUM(D$4:F$583)=0,"",IF(D53="",999,IF(F53="",MAX(D53:E53),LARGE(D53:F53,2)))))</f>
        <v/>
      </c>
      <c r="H53" s="57"/>
      <c r="I53" s="58"/>
      <c r="J53" s="58"/>
      <c r="K53" s="58"/>
      <c r="L53" s="58"/>
      <c r="M53" s="58"/>
      <c r="N53" s="58"/>
      <c r="O53" s="63"/>
      <c r="P53" s="60"/>
      <c r="Q53" s="15" t="str">
        <f t="shared" si="44"/>
        <v/>
      </c>
      <c r="R53" s="94"/>
    </row>
    <row r="54" spans="1:18" ht="30.75" customHeight="1">
      <c r="A54" s="126" t="str">
        <f>IF(startovka!A54="","",startovka!A54)</f>
        <v/>
      </c>
      <c r="B54" s="132" t="str">
        <f>IF(startovka!B54="","",startovka!B54)</f>
        <v/>
      </c>
      <c r="C54" s="16" t="s">
        <v>13</v>
      </c>
      <c r="D54" s="53"/>
      <c r="E54" s="54"/>
      <c r="F54" s="54"/>
      <c r="G54" s="20" t="str">
        <f t="shared" ref="G54" si="50">IF(B54="","",IF(SUM(D$4:F$583)=0,"",IF(D54="",999,IF(F54="",MAX(D54:E54),LARGE(D54:F54,2)))))</f>
        <v/>
      </c>
      <c r="H54" s="53"/>
      <c r="I54" s="54"/>
      <c r="J54" s="54"/>
      <c r="K54" s="54"/>
      <c r="L54" s="54"/>
      <c r="M54" s="54"/>
      <c r="N54" s="54"/>
      <c r="O54" s="61"/>
      <c r="P54" s="56"/>
      <c r="Q54" s="14" t="str">
        <f t="shared" si="44"/>
        <v/>
      </c>
      <c r="R54" s="93" t="str">
        <f>IF(B54="","",výpočty!G54)</f>
        <v/>
      </c>
    </row>
    <row r="55" spans="1:18" ht="30.75" customHeight="1" thickBot="1">
      <c r="A55" s="127"/>
      <c r="B55" s="133"/>
      <c r="C55" s="17" t="s">
        <v>14</v>
      </c>
      <c r="D55" s="57"/>
      <c r="E55" s="58"/>
      <c r="F55" s="58"/>
      <c r="G55" s="21" t="str">
        <f t="shared" ref="G55" si="51">IF(B54="","",IF(SUM(D$4:F$583)=0,"",IF(D55="",999,IF(F55="",MAX(D55:E55),LARGE(D55:F55,2)))))</f>
        <v/>
      </c>
      <c r="H55" s="57"/>
      <c r="I55" s="58"/>
      <c r="J55" s="58"/>
      <c r="K55" s="58"/>
      <c r="L55" s="58"/>
      <c r="M55" s="58"/>
      <c r="N55" s="58"/>
      <c r="O55" s="63"/>
      <c r="P55" s="60"/>
      <c r="Q55" s="15" t="str">
        <f t="shared" si="44"/>
        <v/>
      </c>
      <c r="R55" s="94"/>
    </row>
    <row r="56" spans="1:18" ht="30.75" customHeight="1">
      <c r="A56" s="126" t="str">
        <f>IF(startovka!A56="","",startovka!A56)</f>
        <v/>
      </c>
      <c r="B56" s="132" t="str">
        <f>IF(startovka!B56="","",startovka!B56)</f>
        <v/>
      </c>
      <c r="C56" s="16" t="s">
        <v>13</v>
      </c>
      <c r="D56" s="53"/>
      <c r="E56" s="54"/>
      <c r="F56" s="54"/>
      <c r="G56" s="20" t="str">
        <f t="shared" ref="G56" si="52">IF(B56="","",IF(SUM(D$4:F$583)=0,"",IF(D56="",999,IF(F56="",MAX(D56:E56),LARGE(D56:F56,2)))))</f>
        <v/>
      </c>
      <c r="H56" s="53"/>
      <c r="I56" s="54"/>
      <c r="J56" s="54"/>
      <c r="K56" s="54"/>
      <c r="L56" s="54"/>
      <c r="M56" s="54"/>
      <c r="N56" s="54"/>
      <c r="O56" s="61"/>
      <c r="P56" s="56"/>
      <c r="Q56" s="14" t="str">
        <f t="shared" si="44"/>
        <v/>
      </c>
      <c r="R56" s="93" t="str">
        <f>IF(B56="","",výpočty!G56)</f>
        <v/>
      </c>
    </row>
    <row r="57" spans="1:18" ht="30.75" customHeight="1" thickBot="1">
      <c r="A57" s="127"/>
      <c r="B57" s="133"/>
      <c r="C57" s="17" t="s">
        <v>14</v>
      </c>
      <c r="D57" s="57"/>
      <c r="E57" s="58"/>
      <c r="F57" s="58"/>
      <c r="G57" s="21" t="str">
        <f t="shared" ref="G57" si="53">IF(B56="","",IF(SUM(D$4:F$583)=0,"",IF(D57="",999,IF(F57="",MAX(D57:E57),LARGE(D57:F57,2)))))</f>
        <v/>
      </c>
      <c r="H57" s="57"/>
      <c r="I57" s="58"/>
      <c r="J57" s="58"/>
      <c r="K57" s="58"/>
      <c r="L57" s="58"/>
      <c r="M57" s="58"/>
      <c r="N57" s="58"/>
      <c r="O57" s="63"/>
      <c r="P57" s="60"/>
      <c r="Q57" s="15" t="str">
        <f t="shared" si="44"/>
        <v/>
      </c>
      <c r="R57" s="94"/>
    </row>
    <row r="58" spans="1:18" ht="30.75" customHeight="1">
      <c r="A58" s="126" t="str">
        <f>IF(startovka!A58="","",startovka!A58)</f>
        <v/>
      </c>
      <c r="B58" s="132" t="str">
        <f>IF(startovka!B58="","",startovka!B58)</f>
        <v/>
      </c>
      <c r="C58" s="16" t="s">
        <v>13</v>
      </c>
      <c r="D58" s="53"/>
      <c r="E58" s="54"/>
      <c r="F58" s="54"/>
      <c r="G58" s="20" t="str">
        <f t="shared" ref="G58" si="54">IF(B58="","",IF(SUM(D$4:F$583)=0,"",IF(D58="",999,IF(F58="",MAX(D58:E58),LARGE(D58:F58,2)))))</f>
        <v/>
      </c>
      <c r="H58" s="53"/>
      <c r="I58" s="54"/>
      <c r="J58" s="54"/>
      <c r="K58" s="54"/>
      <c r="L58" s="54"/>
      <c r="M58" s="54"/>
      <c r="N58" s="54"/>
      <c r="O58" s="61"/>
      <c r="P58" s="56"/>
      <c r="Q58" s="14" t="str">
        <f t="shared" si="44"/>
        <v/>
      </c>
      <c r="R58" s="93" t="str">
        <f>IF(B58="","",výpočty!G58)</f>
        <v/>
      </c>
    </row>
    <row r="59" spans="1:18" ht="30.75" customHeight="1" thickBot="1">
      <c r="A59" s="127"/>
      <c r="B59" s="133"/>
      <c r="C59" s="17" t="s">
        <v>14</v>
      </c>
      <c r="D59" s="57"/>
      <c r="E59" s="58"/>
      <c r="F59" s="58"/>
      <c r="G59" s="21" t="str">
        <f t="shared" ref="G59" si="55">IF(B58="","",IF(SUM(D$4:F$583)=0,"",IF(D59="",999,IF(F59="",MAX(D59:E59),LARGE(D59:F59,2)))))</f>
        <v/>
      </c>
      <c r="H59" s="57"/>
      <c r="I59" s="58"/>
      <c r="J59" s="58"/>
      <c r="K59" s="58"/>
      <c r="L59" s="58"/>
      <c r="M59" s="58"/>
      <c r="N59" s="58"/>
      <c r="O59" s="63"/>
      <c r="P59" s="60"/>
      <c r="Q59" s="15" t="str">
        <f t="shared" si="44"/>
        <v/>
      </c>
      <c r="R59" s="94"/>
    </row>
    <row r="60" spans="1:18" ht="30.75" customHeight="1">
      <c r="A60" s="126" t="str">
        <f>IF(startovka!A60="","",startovka!A60)</f>
        <v/>
      </c>
      <c r="B60" s="132" t="str">
        <f>IF(startovka!B60="","",startovka!B60)</f>
        <v/>
      </c>
      <c r="C60" s="16" t="s">
        <v>13</v>
      </c>
      <c r="D60" s="53"/>
      <c r="E60" s="54"/>
      <c r="F60" s="54"/>
      <c r="G60" s="20" t="str">
        <f t="shared" ref="G60" si="56">IF(B60="","",IF(SUM(D$4:F$583)=0,"",IF(D60="",999,IF(F60="",MAX(D60:E60),LARGE(D60:F60,2)))))</f>
        <v/>
      </c>
      <c r="H60" s="53"/>
      <c r="I60" s="54"/>
      <c r="J60" s="54"/>
      <c r="K60" s="54"/>
      <c r="L60" s="54"/>
      <c r="M60" s="54"/>
      <c r="N60" s="54"/>
      <c r="O60" s="61"/>
      <c r="P60" s="56"/>
      <c r="Q60" s="14" t="str">
        <f t="shared" si="44"/>
        <v/>
      </c>
      <c r="R60" s="93" t="str">
        <f>IF(B60="","",výpočty!G60)</f>
        <v/>
      </c>
    </row>
    <row r="61" spans="1:18" ht="30.75" customHeight="1" thickBot="1">
      <c r="A61" s="127"/>
      <c r="B61" s="133"/>
      <c r="C61" s="17" t="s">
        <v>14</v>
      </c>
      <c r="D61" s="57"/>
      <c r="E61" s="58"/>
      <c r="F61" s="58"/>
      <c r="G61" s="21" t="str">
        <f t="shared" ref="G61" si="57">IF(B60="","",IF(SUM(D$4:F$583)=0,"",IF(D61="",999,IF(F61="",MAX(D61:E61),LARGE(D61:F61,2)))))</f>
        <v/>
      </c>
      <c r="H61" s="57"/>
      <c r="I61" s="58"/>
      <c r="J61" s="58"/>
      <c r="K61" s="58"/>
      <c r="L61" s="58"/>
      <c r="M61" s="58"/>
      <c r="N61" s="58"/>
      <c r="O61" s="63"/>
      <c r="P61" s="60"/>
      <c r="Q61" s="15" t="str">
        <f t="shared" si="44"/>
        <v/>
      </c>
      <c r="R61" s="94"/>
    </row>
    <row r="62" spans="1:18" ht="30.75" customHeight="1">
      <c r="A62" s="126" t="str">
        <f>IF(startovka!A62="","",startovka!A62)</f>
        <v/>
      </c>
      <c r="B62" s="132" t="str">
        <f>IF(startovka!B62="","",startovka!B62)</f>
        <v/>
      </c>
      <c r="C62" s="16" t="s">
        <v>13</v>
      </c>
      <c r="D62" s="53"/>
      <c r="E62" s="54"/>
      <c r="F62" s="54"/>
      <c r="G62" s="20" t="str">
        <f t="shared" ref="G62" si="58">IF(B62="","",IF(SUM(D$4:F$583)=0,"",IF(D62="",999,IF(F62="",MAX(D62:E62),LARGE(D62:F62,2)))))</f>
        <v/>
      </c>
      <c r="H62" s="53"/>
      <c r="I62" s="54"/>
      <c r="J62" s="54"/>
      <c r="K62" s="54"/>
      <c r="L62" s="54"/>
      <c r="M62" s="54"/>
      <c r="N62" s="54"/>
      <c r="O62" s="61"/>
      <c r="P62" s="56"/>
      <c r="Q62" s="14" t="str">
        <f t="shared" si="44"/>
        <v/>
      </c>
      <c r="R62" s="93" t="str">
        <f>IF(B62="","",výpočty!G62)</f>
        <v/>
      </c>
    </row>
    <row r="63" spans="1:18" ht="30.75" customHeight="1" thickBot="1">
      <c r="A63" s="127"/>
      <c r="B63" s="133"/>
      <c r="C63" s="17" t="s">
        <v>14</v>
      </c>
      <c r="D63" s="57"/>
      <c r="E63" s="58"/>
      <c r="F63" s="58"/>
      <c r="G63" s="21" t="str">
        <f t="shared" ref="G63" si="59">IF(B62="","",IF(SUM(D$4:F$583)=0,"",IF(D63="",999,IF(F63="",MAX(D63:E63),LARGE(D63:F63,2)))))</f>
        <v/>
      </c>
      <c r="H63" s="57"/>
      <c r="I63" s="58"/>
      <c r="J63" s="58"/>
      <c r="K63" s="58"/>
      <c r="L63" s="58"/>
      <c r="M63" s="58"/>
      <c r="N63" s="58"/>
      <c r="O63" s="63"/>
      <c r="P63" s="60"/>
      <c r="Q63" s="15" t="str">
        <f t="shared" si="44"/>
        <v/>
      </c>
      <c r="R63" s="94"/>
    </row>
    <row r="64" spans="1:18" ht="30.75" customHeight="1">
      <c r="A64" s="126" t="str">
        <f>IF(startovka!A64="","",startovka!A64)</f>
        <v/>
      </c>
      <c r="B64" s="132" t="str">
        <f>IF(startovka!B64="","",startovka!B64)</f>
        <v/>
      </c>
      <c r="C64" s="16" t="s">
        <v>13</v>
      </c>
      <c r="D64" s="53"/>
      <c r="E64" s="54"/>
      <c r="F64" s="54"/>
      <c r="G64" s="20" t="str">
        <f t="shared" ref="G64" si="60">IF(B64="","",IF(SUM(D$4:F$583)=0,"",IF(D64="",999,IF(F64="",MAX(D64:E64),LARGE(D64:F64,2)))))</f>
        <v/>
      </c>
      <c r="H64" s="53"/>
      <c r="I64" s="54"/>
      <c r="J64" s="54"/>
      <c r="K64" s="54"/>
      <c r="L64" s="54"/>
      <c r="M64" s="54"/>
      <c r="N64" s="54"/>
      <c r="O64" s="61"/>
      <c r="P64" s="56"/>
      <c r="Q64" s="14" t="str">
        <f t="shared" si="44"/>
        <v/>
      </c>
      <c r="R64" s="93" t="str">
        <f>IF(B64="","",výpočty!G64)</f>
        <v/>
      </c>
    </row>
    <row r="65" spans="1:18" ht="30.75" customHeight="1" thickBot="1">
      <c r="A65" s="127"/>
      <c r="B65" s="133"/>
      <c r="C65" s="17" t="s">
        <v>14</v>
      </c>
      <c r="D65" s="57"/>
      <c r="E65" s="58"/>
      <c r="F65" s="58"/>
      <c r="G65" s="21" t="str">
        <f t="shared" ref="G65" si="61">IF(B64="","",IF(SUM(D$4:F$583)=0,"",IF(D65="",999,IF(F65="",MAX(D65:E65),LARGE(D65:F65,2)))))</f>
        <v/>
      </c>
      <c r="H65" s="57"/>
      <c r="I65" s="58"/>
      <c r="J65" s="58"/>
      <c r="K65" s="58"/>
      <c r="L65" s="58"/>
      <c r="M65" s="58"/>
      <c r="N65" s="58"/>
      <c r="O65" s="63"/>
      <c r="P65" s="60"/>
      <c r="Q65" s="15" t="str">
        <f t="shared" si="44"/>
        <v/>
      </c>
      <c r="R65" s="94"/>
    </row>
    <row r="66" spans="1:18" ht="30.75" customHeight="1">
      <c r="A66" s="126" t="str">
        <f>IF(startovka!A66="","",startovka!A66)</f>
        <v/>
      </c>
      <c r="B66" s="132" t="str">
        <f>IF(startovka!B66="","",startovka!B66)</f>
        <v/>
      </c>
      <c r="C66" s="16" t="s">
        <v>13</v>
      </c>
      <c r="D66" s="53"/>
      <c r="E66" s="54"/>
      <c r="F66" s="54"/>
      <c r="G66" s="20" t="str">
        <f t="shared" ref="G66" si="62">IF(B66="","",IF(SUM(D$4:F$583)=0,"",IF(D66="",999,IF(F66="",MAX(D66:E66),LARGE(D66:F66,2)))))</f>
        <v/>
      </c>
      <c r="H66" s="53"/>
      <c r="I66" s="54"/>
      <c r="J66" s="54"/>
      <c r="K66" s="54"/>
      <c r="L66" s="54"/>
      <c r="M66" s="54"/>
      <c r="N66" s="54"/>
      <c r="O66" s="61"/>
      <c r="P66" s="56"/>
      <c r="Q66" s="14" t="str">
        <f t="shared" si="44"/>
        <v/>
      </c>
      <c r="R66" s="93" t="str">
        <f>IF(B66="","",výpočty!G66)</f>
        <v/>
      </c>
    </row>
    <row r="67" spans="1:18" ht="30.75" customHeight="1" thickBot="1">
      <c r="A67" s="127"/>
      <c r="B67" s="133"/>
      <c r="C67" s="17" t="s">
        <v>14</v>
      </c>
      <c r="D67" s="57"/>
      <c r="E67" s="58"/>
      <c r="F67" s="58"/>
      <c r="G67" s="21" t="str">
        <f t="shared" ref="G67" si="63">IF(B66="","",IF(SUM(D$4:F$583)=0,"",IF(D67="",999,IF(F67="",MAX(D67:E67),LARGE(D67:F67,2)))))</f>
        <v/>
      </c>
      <c r="H67" s="57"/>
      <c r="I67" s="58"/>
      <c r="J67" s="58"/>
      <c r="K67" s="58"/>
      <c r="L67" s="58"/>
      <c r="M67" s="58"/>
      <c r="N67" s="58"/>
      <c r="O67" s="63"/>
      <c r="P67" s="60"/>
      <c r="Q67" s="15" t="str">
        <f t="shared" si="44"/>
        <v/>
      </c>
      <c r="R67" s="94"/>
    </row>
    <row r="68" spans="1:18" ht="30.75" customHeight="1">
      <c r="A68" s="126" t="str">
        <f>IF(startovka!A68="","",startovka!A68)</f>
        <v/>
      </c>
      <c r="B68" s="132" t="str">
        <f>IF(startovka!B68="","",startovka!B68)</f>
        <v/>
      </c>
      <c r="C68" s="16" t="s">
        <v>13</v>
      </c>
      <c r="D68" s="53"/>
      <c r="E68" s="54"/>
      <c r="F68" s="54"/>
      <c r="G68" s="20" t="str">
        <f t="shared" ref="G68" si="64">IF(B68="","",IF(SUM(D$4:F$583)=0,"",IF(D68="",999,IF(F68="",MAX(D68:E68),LARGE(D68:F68,2)))))</f>
        <v/>
      </c>
      <c r="H68" s="53"/>
      <c r="I68" s="54"/>
      <c r="J68" s="54"/>
      <c r="K68" s="54"/>
      <c r="L68" s="54"/>
      <c r="M68" s="54"/>
      <c r="N68" s="54"/>
      <c r="O68" s="61"/>
      <c r="P68" s="56"/>
      <c r="Q68" s="14" t="str">
        <f t="shared" si="44"/>
        <v/>
      </c>
      <c r="R68" s="93" t="str">
        <f>IF(B68="","",výpočty!G68)</f>
        <v/>
      </c>
    </row>
    <row r="69" spans="1:18" ht="30.75" customHeight="1" thickBot="1">
      <c r="A69" s="127"/>
      <c r="B69" s="133"/>
      <c r="C69" s="17" t="s">
        <v>14</v>
      </c>
      <c r="D69" s="57"/>
      <c r="E69" s="58"/>
      <c r="F69" s="58"/>
      <c r="G69" s="21" t="str">
        <f t="shared" ref="G69" si="65">IF(B68="","",IF(SUM(D$4:F$583)=0,"",IF(D69="",999,IF(F69="",MAX(D69:E69),LARGE(D69:F69,2)))))</f>
        <v/>
      </c>
      <c r="H69" s="57"/>
      <c r="I69" s="58"/>
      <c r="J69" s="58"/>
      <c r="K69" s="58"/>
      <c r="L69" s="58"/>
      <c r="M69" s="58"/>
      <c r="N69" s="58"/>
      <c r="O69" s="63"/>
      <c r="P69" s="60"/>
      <c r="Q69" s="15" t="str">
        <f t="shared" si="44"/>
        <v/>
      </c>
      <c r="R69" s="94"/>
    </row>
    <row r="70" spans="1:18" ht="30.75" customHeight="1">
      <c r="A70" s="126" t="str">
        <f>IF(startovka!A70="","",startovka!A70)</f>
        <v/>
      </c>
      <c r="B70" s="132" t="str">
        <f>IF(startovka!B70="","",startovka!B70)</f>
        <v/>
      </c>
      <c r="C70" s="16" t="s">
        <v>13</v>
      </c>
      <c r="D70" s="53"/>
      <c r="E70" s="54"/>
      <c r="F70" s="54"/>
      <c r="G70" s="20" t="str">
        <f t="shared" ref="G70" si="66">IF(B70="","",IF(SUM(D$4:F$583)=0,"",IF(D70="",999,IF(F70="",MAX(D70:E70),LARGE(D70:F70,2)))))</f>
        <v/>
      </c>
      <c r="H70" s="53"/>
      <c r="I70" s="54"/>
      <c r="J70" s="54"/>
      <c r="K70" s="54"/>
      <c r="L70" s="54"/>
      <c r="M70" s="54"/>
      <c r="N70" s="54"/>
      <c r="O70" s="61"/>
      <c r="P70" s="56"/>
      <c r="Q70" s="14" t="str">
        <f t="shared" si="44"/>
        <v/>
      </c>
      <c r="R70" s="93" t="str">
        <f>IF(B70="","",výpočty!G70)</f>
        <v/>
      </c>
    </row>
    <row r="71" spans="1:18" ht="30.75" customHeight="1" thickBot="1">
      <c r="A71" s="127"/>
      <c r="B71" s="133"/>
      <c r="C71" s="17" t="s">
        <v>14</v>
      </c>
      <c r="D71" s="57"/>
      <c r="E71" s="58"/>
      <c r="F71" s="58"/>
      <c r="G71" s="21" t="str">
        <f t="shared" ref="G71" si="67">IF(B70="","",IF(SUM(D$4:F$583)=0,"",IF(D71="",999,IF(F71="",MAX(D71:E71),LARGE(D71:F71,2)))))</f>
        <v/>
      </c>
      <c r="H71" s="57"/>
      <c r="I71" s="58"/>
      <c r="J71" s="58"/>
      <c r="K71" s="58"/>
      <c r="L71" s="58"/>
      <c r="M71" s="58"/>
      <c r="N71" s="58"/>
      <c r="O71" s="63"/>
      <c r="P71" s="60"/>
      <c r="Q71" s="15" t="str">
        <f t="shared" si="44"/>
        <v/>
      </c>
      <c r="R71" s="94"/>
    </row>
    <row r="72" spans="1:18" ht="30.75" customHeight="1">
      <c r="A72" s="126" t="str">
        <f>IF(startovka!A72="","",startovka!A72)</f>
        <v/>
      </c>
      <c r="B72" s="132" t="str">
        <f>IF(startovka!B72="","",startovka!B72)</f>
        <v/>
      </c>
      <c r="C72" s="16" t="s">
        <v>13</v>
      </c>
      <c r="D72" s="53"/>
      <c r="E72" s="54"/>
      <c r="F72" s="54"/>
      <c r="G72" s="20" t="str">
        <f t="shared" ref="G72" si="68">IF(B72="","",IF(SUM(D$4:F$583)=0,"",IF(D72="",999,IF(F72="",MAX(D72:E72),LARGE(D72:F72,2)))))</f>
        <v/>
      </c>
      <c r="H72" s="53"/>
      <c r="I72" s="54"/>
      <c r="J72" s="54"/>
      <c r="K72" s="54"/>
      <c r="L72" s="54"/>
      <c r="M72" s="54"/>
      <c r="N72" s="54"/>
      <c r="O72" s="61"/>
      <c r="P72" s="56"/>
      <c r="Q72" s="14" t="str">
        <f t="shared" si="44"/>
        <v/>
      </c>
      <c r="R72" s="93" t="str">
        <f>IF(B72="","",výpočty!G72)</f>
        <v/>
      </c>
    </row>
    <row r="73" spans="1:18" ht="30.75" customHeight="1" thickBot="1">
      <c r="A73" s="127"/>
      <c r="B73" s="133"/>
      <c r="C73" s="17" t="s">
        <v>14</v>
      </c>
      <c r="D73" s="57"/>
      <c r="E73" s="58"/>
      <c r="F73" s="58"/>
      <c r="G73" s="21" t="str">
        <f t="shared" ref="G73" si="69">IF(B72="","",IF(SUM(D$4:F$583)=0,"",IF(D73="",999,IF(F73="",MAX(D73:E73),LARGE(D73:F73,2)))))</f>
        <v/>
      </c>
      <c r="H73" s="57"/>
      <c r="I73" s="58"/>
      <c r="J73" s="58"/>
      <c r="K73" s="58"/>
      <c r="L73" s="58"/>
      <c r="M73" s="58"/>
      <c r="N73" s="58"/>
      <c r="O73" s="63"/>
      <c r="P73" s="60"/>
      <c r="Q73" s="15" t="str">
        <f t="shared" si="44"/>
        <v/>
      </c>
      <c r="R73" s="94"/>
    </row>
    <row r="74" spans="1:18" ht="30.75" customHeight="1">
      <c r="A74" s="126" t="str">
        <f>IF(startovka!A74="","",startovka!A74)</f>
        <v/>
      </c>
      <c r="B74" s="132" t="str">
        <f>IF(startovka!B74="","",startovka!B74)</f>
        <v/>
      </c>
      <c r="C74" s="16" t="s">
        <v>13</v>
      </c>
      <c r="D74" s="53"/>
      <c r="E74" s="54"/>
      <c r="F74" s="54"/>
      <c r="G74" s="20" t="str">
        <f t="shared" ref="G74" si="70">IF(B74="","",IF(SUM(D$4:F$583)=0,"",IF(D74="",999,IF(F74="",MAX(D74:E74),LARGE(D74:F74,2)))))</f>
        <v/>
      </c>
      <c r="H74" s="53"/>
      <c r="I74" s="54"/>
      <c r="J74" s="54"/>
      <c r="K74" s="54"/>
      <c r="L74" s="54"/>
      <c r="M74" s="54"/>
      <c r="N74" s="54"/>
      <c r="O74" s="61"/>
      <c r="P74" s="56"/>
      <c r="Q74" s="14" t="str">
        <f t="shared" si="44"/>
        <v/>
      </c>
      <c r="R74" s="93" t="str">
        <f>IF(B74="","",výpočty!G74)</f>
        <v/>
      </c>
    </row>
    <row r="75" spans="1:18" ht="30.75" customHeight="1" thickBot="1">
      <c r="A75" s="127"/>
      <c r="B75" s="133"/>
      <c r="C75" s="17" t="s">
        <v>14</v>
      </c>
      <c r="D75" s="57"/>
      <c r="E75" s="58"/>
      <c r="F75" s="58"/>
      <c r="G75" s="21" t="str">
        <f t="shared" ref="G75" si="71">IF(B74="","",IF(SUM(D$4:F$583)=0,"",IF(D75="",999,IF(F75="",MAX(D75:E75),LARGE(D75:F75,2)))))</f>
        <v/>
      </c>
      <c r="H75" s="57"/>
      <c r="I75" s="58"/>
      <c r="J75" s="58"/>
      <c r="K75" s="58"/>
      <c r="L75" s="58"/>
      <c r="M75" s="58"/>
      <c r="N75" s="58"/>
      <c r="O75" s="63"/>
      <c r="P75" s="60"/>
      <c r="Q75" s="15" t="str">
        <f t="shared" si="44"/>
        <v/>
      </c>
      <c r="R75" s="94"/>
    </row>
    <row r="76" spans="1:18" ht="30.75" customHeight="1">
      <c r="A76" s="126" t="str">
        <f>IF(startovka!A76="","",startovka!A76)</f>
        <v/>
      </c>
      <c r="B76" s="132" t="str">
        <f>IF(startovka!B76="","",startovka!B76)</f>
        <v/>
      </c>
      <c r="C76" s="16" t="s">
        <v>13</v>
      </c>
      <c r="D76" s="53"/>
      <c r="E76" s="54"/>
      <c r="F76" s="54"/>
      <c r="G76" s="20" t="str">
        <f t="shared" ref="G76" si="72">IF(B76="","",IF(SUM(D$4:F$583)=0,"",IF(D76="",999,IF(F76="",MAX(D76:E76),LARGE(D76:F76,2)))))</f>
        <v/>
      </c>
      <c r="H76" s="53"/>
      <c r="I76" s="54"/>
      <c r="J76" s="54"/>
      <c r="K76" s="54"/>
      <c r="L76" s="54"/>
      <c r="M76" s="54"/>
      <c r="N76" s="54"/>
      <c r="O76" s="61"/>
      <c r="P76" s="56"/>
      <c r="Q76" s="14" t="str">
        <f t="shared" si="44"/>
        <v/>
      </c>
      <c r="R76" s="93" t="str">
        <f>IF(B76="","",výpočty!G76)</f>
        <v/>
      </c>
    </row>
    <row r="77" spans="1:18" ht="30.75" customHeight="1" thickBot="1">
      <c r="A77" s="127"/>
      <c r="B77" s="133"/>
      <c r="C77" s="17" t="s">
        <v>14</v>
      </c>
      <c r="D77" s="57"/>
      <c r="E77" s="58"/>
      <c r="F77" s="58"/>
      <c r="G77" s="21" t="str">
        <f t="shared" ref="G77" si="73">IF(B76="","",IF(SUM(D$4:F$583)=0,"",IF(D77="",999,IF(F77="",MAX(D77:E77),LARGE(D77:F77,2)))))</f>
        <v/>
      </c>
      <c r="H77" s="57"/>
      <c r="I77" s="58"/>
      <c r="J77" s="58"/>
      <c r="K77" s="58"/>
      <c r="L77" s="58"/>
      <c r="M77" s="58"/>
      <c r="N77" s="58"/>
      <c r="O77" s="63"/>
      <c r="P77" s="60"/>
      <c r="Q77" s="15" t="str">
        <f t="shared" si="44"/>
        <v/>
      </c>
      <c r="R77" s="94"/>
    </row>
    <row r="78" spans="1:18" ht="30.75" customHeight="1">
      <c r="A78" s="126" t="str">
        <f>IF(startovka!A78="","",startovka!A78)</f>
        <v/>
      </c>
      <c r="B78" s="132" t="str">
        <f>IF(startovka!B78="","",startovka!B78)</f>
        <v/>
      </c>
      <c r="C78" s="16" t="s">
        <v>13</v>
      </c>
      <c r="D78" s="53"/>
      <c r="E78" s="54"/>
      <c r="F78" s="54"/>
      <c r="G78" s="20" t="str">
        <f t="shared" ref="G78" si="74">IF(B78="","",IF(SUM(D$4:F$583)=0,"",IF(D78="",999,IF(F78="",MAX(D78:E78),LARGE(D78:F78,2)))))</f>
        <v/>
      </c>
      <c r="H78" s="53"/>
      <c r="I78" s="54"/>
      <c r="J78" s="54"/>
      <c r="K78" s="54"/>
      <c r="L78" s="54"/>
      <c r="M78" s="54"/>
      <c r="N78" s="54"/>
      <c r="O78" s="61"/>
      <c r="P78" s="56"/>
      <c r="Q78" s="14" t="str">
        <f t="shared" si="44"/>
        <v/>
      </c>
      <c r="R78" s="93" t="str">
        <f>IF(B78="","",výpočty!G78)</f>
        <v/>
      </c>
    </row>
    <row r="79" spans="1:18" ht="30.75" customHeight="1" thickBot="1">
      <c r="A79" s="127"/>
      <c r="B79" s="133"/>
      <c r="C79" s="17" t="s">
        <v>14</v>
      </c>
      <c r="D79" s="57"/>
      <c r="E79" s="58"/>
      <c r="F79" s="58"/>
      <c r="G79" s="21" t="str">
        <f t="shared" ref="G79" si="75">IF(B78="","",IF(SUM(D$4:F$583)=0,"",IF(D79="",999,IF(F79="",MAX(D79:E79),LARGE(D79:F79,2)))))</f>
        <v/>
      </c>
      <c r="H79" s="57"/>
      <c r="I79" s="58"/>
      <c r="J79" s="58"/>
      <c r="K79" s="58"/>
      <c r="L79" s="58"/>
      <c r="M79" s="58"/>
      <c r="N79" s="58"/>
      <c r="O79" s="63"/>
      <c r="P79" s="60"/>
      <c r="Q79" s="15" t="str">
        <f t="shared" si="44"/>
        <v/>
      </c>
      <c r="R79" s="94"/>
    </row>
    <row r="80" spans="1:18" ht="30.75" customHeight="1">
      <c r="A80" s="126" t="str">
        <f>IF(startovka!A80="","",startovka!A80)</f>
        <v/>
      </c>
      <c r="B80" s="132" t="str">
        <f>IF(startovka!B80="","",startovka!B80)</f>
        <v/>
      </c>
      <c r="C80" s="16" t="s">
        <v>13</v>
      </c>
      <c r="D80" s="53"/>
      <c r="E80" s="54"/>
      <c r="F80" s="54"/>
      <c r="G80" s="20" t="str">
        <f t="shared" ref="G80" si="76">IF(B80="","",IF(SUM(D$4:F$583)=0,"",IF(D80="",999,IF(F80="",MAX(D80:E80),LARGE(D80:F80,2)))))</f>
        <v/>
      </c>
      <c r="H80" s="53"/>
      <c r="I80" s="54"/>
      <c r="J80" s="54"/>
      <c r="K80" s="54"/>
      <c r="L80" s="54"/>
      <c r="M80" s="54"/>
      <c r="N80" s="54"/>
      <c r="O80" s="61"/>
      <c r="P80" s="56"/>
      <c r="Q80" s="14" t="str">
        <f t="shared" si="44"/>
        <v/>
      </c>
      <c r="R80" s="93" t="str">
        <f>IF(B80="","",výpočty!G80)</f>
        <v/>
      </c>
    </row>
    <row r="81" spans="1:18" ht="30.75" customHeight="1" thickBot="1">
      <c r="A81" s="127"/>
      <c r="B81" s="133"/>
      <c r="C81" s="17" t="s">
        <v>14</v>
      </c>
      <c r="D81" s="57"/>
      <c r="E81" s="58"/>
      <c r="F81" s="58"/>
      <c r="G81" s="21" t="str">
        <f t="shared" ref="G81" si="77">IF(B80="","",IF(SUM(D$4:F$583)=0,"",IF(D81="",999,IF(F81="",MAX(D81:E81),LARGE(D81:F81,2)))))</f>
        <v/>
      </c>
      <c r="H81" s="57"/>
      <c r="I81" s="58"/>
      <c r="J81" s="58"/>
      <c r="K81" s="58"/>
      <c r="L81" s="58"/>
      <c r="M81" s="58"/>
      <c r="N81" s="58"/>
      <c r="O81" s="63"/>
      <c r="P81" s="60"/>
      <c r="Q81" s="15" t="str">
        <f t="shared" si="44"/>
        <v/>
      </c>
      <c r="R81" s="94"/>
    </row>
    <row r="82" spans="1:18" ht="30.75" customHeight="1">
      <c r="A82" s="126" t="str">
        <f>IF(startovka!A82="","",startovka!A82)</f>
        <v/>
      </c>
      <c r="B82" s="132" t="str">
        <f>IF(startovka!B82="","",startovka!B82)</f>
        <v/>
      </c>
      <c r="C82" s="16" t="s">
        <v>13</v>
      </c>
      <c r="D82" s="53"/>
      <c r="E82" s="54"/>
      <c r="F82" s="54"/>
      <c r="G82" s="20" t="str">
        <f t="shared" ref="G82" si="78">IF(B82="","",IF(SUM(D$4:F$583)=0,"",IF(D82="",999,IF(F82="",MAX(D82:E82),LARGE(D82:F82,2)))))</f>
        <v/>
      </c>
      <c r="H82" s="53"/>
      <c r="I82" s="54"/>
      <c r="J82" s="54"/>
      <c r="K82" s="54"/>
      <c r="L82" s="54"/>
      <c r="M82" s="54"/>
      <c r="N82" s="54"/>
      <c r="O82" s="61"/>
      <c r="P82" s="56"/>
      <c r="Q82" s="14" t="str">
        <f t="shared" si="44"/>
        <v/>
      </c>
      <c r="R82" s="93" t="str">
        <f>IF(B82="","",výpočty!G82)</f>
        <v/>
      </c>
    </row>
    <row r="83" spans="1:18" ht="30.75" customHeight="1" thickBot="1">
      <c r="A83" s="127"/>
      <c r="B83" s="133"/>
      <c r="C83" s="17" t="s">
        <v>14</v>
      </c>
      <c r="D83" s="57"/>
      <c r="E83" s="58"/>
      <c r="F83" s="58"/>
      <c r="G83" s="21" t="str">
        <f t="shared" ref="G83" si="79">IF(B82="","",IF(SUM(D$4:F$583)=0,"",IF(D83="",999,IF(F83="",MAX(D83:E83),LARGE(D83:F83,2)))))</f>
        <v/>
      </c>
      <c r="H83" s="57"/>
      <c r="I83" s="58"/>
      <c r="J83" s="58"/>
      <c r="K83" s="58"/>
      <c r="L83" s="58"/>
      <c r="M83" s="58"/>
      <c r="N83" s="58"/>
      <c r="O83" s="63"/>
      <c r="P83" s="60"/>
      <c r="Q83" s="15" t="str">
        <f t="shared" si="44"/>
        <v/>
      </c>
      <c r="R83" s="94"/>
    </row>
  </sheetData>
  <sheetProtection sheet="1" objects="1" scenarios="1"/>
  <mergeCells count="140">
    <mergeCell ref="A80:A81"/>
    <mergeCell ref="B80:B81"/>
    <mergeCell ref="R80:R81"/>
    <mergeCell ref="A82:A83"/>
    <mergeCell ref="B82:B83"/>
    <mergeCell ref="R82:R83"/>
    <mergeCell ref="A76:A77"/>
    <mergeCell ref="B76:B77"/>
    <mergeCell ref="R76:R77"/>
    <mergeCell ref="A78:A79"/>
    <mergeCell ref="B78:B79"/>
    <mergeCell ref="R78:R79"/>
    <mergeCell ref="A72:A73"/>
    <mergeCell ref="B72:B73"/>
    <mergeCell ref="R72:R73"/>
    <mergeCell ref="A74:A75"/>
    <mergeCell ref="B74:B75"/>
    <mergeCell ref="R74:R75"/>
    <mergeCell ref="A68:A69"/>
    <mergeCell ref="B68:B69"/>
    <mergeCell ref="R68:R69"/>
    <mergeCell ref="A70:A71"/>
    <mergeCell ref="B70:B71"/>
    <mergeCell ref="R70:R71"/>
    <mergeCell ref="A64:A65"/>
    <mergeCell ref="B64:B65"/>
    <mergeCell ref="R64:R65"/>
    <mergeCell ref="A66:A67"/>
    <mergeCell ref="B66:B67"/>
    <mergeCell ref="R66:R67"/>
    <mergeCell ref="A60:A61"/>
    <mergeCell ref="B60:B61"/>
    <mergeCell ref="R60:R61"/>
    <mergeCell ref="A62:A63"/>
    <mergeCell ref="B62:B63"/>
    <mergeCell ref="R62:R63"/>
    <mergeCell ref="A56:A57"/>
    <mergeCell ref="B56:B57"/>
    <mergeCell ref="R56:R57"/>
    <mergeCell ref="A58:A59"/>
    <mergeCell ref="B58:B59"/>
    <mergeCell ref="R58:R59"/>
    <mergeCell ref="A52:A53"/>
    <mergeCell ref="B52:B53"/>
    <mergeCell ref="R52:R53"/>
    <mergeCell ref="A54:A55"/>
    <mergeCell ref="B54:B55"/>
    <mergeCell ref="R54:R55"/>
    <mergeCell ref="A48:A49"/>
    <mergeCell ref="B48:B49"/>
    <mergeCell ref="R48:R49"/>
    <mergeCell ref="A50:A51"/>
    <mergeCell ref="B50:B51"/>
    <mergeCell ref="R50:R51"/>
    <mergeCell ref="A46:A47"/>
    <mergeCell ref="B46:B47"/>
    <mergeCell ref="R46:R47"/>
    <mergeCell ref="A42:A43"/>
    <mergeCell ref="B42:B43"/>
    <mergeCell ref="R42:R43"/>
    <mergeCell ref="A44:A45"/>
    <mergeCell ref="B44:B45"/>
    <mergeCell ref="R44:R45"/>
    <mergeCell ref="A38:A39"/>
    <mergeCell ref="B38:B39"/>
    <mergeCell ref="R38:R39"/>
    <mergeCell ref="A40:A41"/>
    <mergeCell ref="B40:B41"/>
    <mergeCell ref="R40:R41"/>
    <mergeCell ref="A34:A35"/>
    <mergeCell ref="B34:B35"/>
    <mergeCell ref="R34:R35"/>
    <mergeCell ref="A36:A37"/>
    <mergeCell ref="B36:B37"/>
    <mergeCell ref="R36:R37"/>
    <mergeCell ref="A30:A31"/>
    <mergeCell ref="B30:B31"/>
    <mergeCell ref="R30:R31"/>
    <mergeCell ref="A32:A33"/>
    <mergeCell ref="B32:B33"/>
    <mergeCell ref="R32:R33"/>
    <mergeCell ref="A26:A27"/>
    <mergeCell ref="B26:B27"/>
    <mergeCell ref="R26:R27"/>
    <mergeCell ref="A28:A29"/>
    <mergeCell ref="B28:B29"/>
    <mergeCell ref="R28:R29"/>
    <mergeCell ref="A22:A23"/>
    <mergeCell ref="B22:B23"/>
    <mergeCell ref="R22:R23"/>
    <mergeCell ref="A24:A25"/>
    <mergeCell ref="B24:B25"/>
    <mergeCell ref="R24:R25"/>
    <mergeCell ref="A18:A19"/>
    <mergeCell ref="B18:B19"/>
    <mergeCell ref="R18:R19"/>
    <mergeCell ref="A20:A21"/>
    <mergeCell ref="B20:B21"/>
    <mergeCell ref="R20:R21"/>
    <mergeCell ref="A14:A15"/>
    <mergeCell ref="B14:B15"/>
    <mergeCell ref="R14:R15"/>
    <mergeCell ref="A16:A17"/>
    <mergeCell ref="B16:B17"/>
    <mergeCell ref="R16:R17"/>
    <mergeCell ref="A12:A13"/>
    <mergeCell ref="B12:B13"/>
    <mergeCell ref="R6:R7"/>
    <mergeCell ref="R8:R9"/>
    <mergeCell ref="R10:R11"/>
    <mergeCell ref="R12:R13"/>
    <mergeCell ref="A6:A7"/>
    <mergeCell ref="B6:B7"/>
    <mergeCell ref="A8:A9"/>
    <mergeCell ref="B8:B9"/>
    <mergeCell ref="A10:A11"/>
    <mergeCell ref="B10:B11"/>
    <mergeCell ref="A4:A5"/>
    <mergeCell ref="B4:B5"/>
    <mergeCell ref="R4:R5"/>
    <mergeCell ref="I2:I3"/>
    <mergeCell ref="J2:J3"/>
    <mergeCell ref="K2:K3"/>
    <mergeCell ref="L2:L3"/>
    <mergeCell ref="M2:M3"/>
    <mergeCell ref="N2:N3"/>
    <mergeCell ref="A1:C1"/>
    <mergeCell ref="D1:G1"/>
    <mergeCell ref="H1:O1"/>
    <mergeCell ref="P1:R1"/>
    <mergeCell ref="A2:C2"/>
    <mergeCell ref="D2:D3"/>
    <mergeCell ref="E2:E3"/>
    <mergeCell ref="F2:F3"/>
    <mergeCell ref="G2:G3"/>
    <mergeCell ref="H2:H3"/>
    <mergeCell ref="O2:O3"/>
    <mergeCell ref="P2:P3"/>
    <mergeCell ref="Q2:Q3"/>
    <mergeCell ref="R2:R3"/>
  </mergeCells>
  <pageMargins left="0.70866141732283472" right="0.70866141732283472" top="0.78740157480314965" bottom="0.78740157480314965" header="0.31496062992125984" footer="0.31496062992125984"/>
  <pageSetup paperSize="9" scale="6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83"/>
  <sheetViews>
    <sheetView view="pageBreakPreview" zoomScale="110" zoomScaleNormal="100" zoomScaleSheetLayoutView="110" workbookViewId="0">
      <selection activeCell="I12" sqref="A1:I13"/>
    </sheetView>
  </sheetViews>
  <sheetFormatPr defaultRowHeight="14.5"/>
  <cols>
    <col min="1" max="1" width="7.54296875" customWidth="1"/>
    <col min="2" max="2" width="26.08984375" customWidth="1"/>
    <col min="3" max="3" width="8.54296875" customWidth="1"/>
    <col min="4" max="4" width="11.54296875" customWidth="1"/>
    <col min="5" max="6" width="8" customWidth="1"/>
    <col min="7" max="7" width="22.90625" customWidth="1"/>
    <col min="8" max="8" width="11.08984375" customWidth="1"/>
    <col min="9" max="9" width="9.6328125" customWidth="1"/>
  </cols>
  <sheetData>
    <row r="1" spans="1:9" ht="31.5" customHeight="1" thickBot="1">
      <c r="A1" s="136" t="s">
        <v>34</v>
      </c>
      <c r="B1" s="136"/>
      <c r="C1" s="136"/>
      <c r="D1" s="137" t="s">
        <v>4</v>
      </c>
      <c r="E1" s="137"/>
      <c r="F1" s="137"/>
      <c r="G1" s="138" t="s">
        <v>35</v>
      </c>
      <c r="H1" s="139" t="str">
        <f>IF(SUM(D4:F583)=0,"čas ukončení pokusu", "Výsledný čas pokusu")</f>
        <v>Výsledný čas pokusu</v>
      </c>
      <c r="I1" s="140" t="s">
        <v>36</v>
      </c>
    </row>
    <row r="2" spans="1:9" ht="43.5" customHeight="1" thickBot="1">
      <c r="A2" s="141" t="s">
        <v>0</v>
      </c>
      <c r="B2" s="142" t="str">
        <f>startovka!B2</f>
        <v>Kategorie: mladší</v>
      </c>
      <c r="C2" s="142"/>
      <c r="D2" s="143" t="s">
        <v>37</v>
      </c>
      <c r="E2" s="145" t="s">
        <v>38</v>
      </c>
      <c r="F2" s="147" t="s">
        <v>39</v>
      </c>
      <c r="G2" s="138"/>
      <c r="H2" s="139"/>
      <c r="I2" s="140"/>
    </row>
    <row r="3" spans="1:9" ht="43.5" customHeight="1" thickBot="1">
      <c r="A3" s="141"/>
      <c r="B3" s="24" t="s">
        <v>1</v>
      </c>
      <c r="C3" s="25"/>
      <c r="D3" s="144"/>
      <c r="E3" s="146"/>
      <c r="F3" s="148"/>
      <c r="G3" s="138"/>
      <c r="H3" s="139"/>
      <c r="I3" s="140"/>
    </row>
    <row r="4" spans="1:9">
      <c r="A4" s="126">
        <f>IF(startovka!A4="","",startovka!A4)</f>
        <v>1</v>
      </c>
      <c r="B4" s="132" t="str">
        <f>IF(startovka!B4="","",startovka!B4)</f>
        <v>Frenštát p. R.</v>
      </c>
      <c r="C4" s="26" t="s">
        <v>13</v>
      </c>
      <c r="D4" s="53">
        <v>72.769000000000005</v>
      </c>
      <c r="E4" s="54"/>
      <c r="F4" s="61"/>
      <c r="G4" s="62"/>
      <c r="H4" s="8">
        <f>IF(B4="","",IF(G4="",IF(SUM(D$4:F$583)=0,"",IF(SUM(D4:F4)=0,999,IF(F4="",MAX(D4:E4),LARGE(D4:F4,2)))),998))</f>
        <v>72.769000000000005</v>
      </c>
      <c r="I4" s="134">
        <f>IF(B4="","",výpočty!I4)</f>
        <v>4</v>
      </c>
    </row>
    <row r="5" spans="1:9" ht="15" thickBot="1">
      <c r="A5" s="127"/>
      <c r="B5" s="133"/>
      <c r="C5" s="27" t="s">
        <v>14</v>
      </c>
      <c r="D5" s="57"/>
      <c r="E5" s="58"/>
      <c r="F5" s="63"/>
      <c r="G5" s="64" t="s">
        <v>107</v>
      </c>
      <c r="H5" s="11">
        <f>IF(B4="","",IF(G5="",IF(SUM(D$4:F$83)=0,"",IF(SUM(D5:F5)=0,999,IF(F5="",MAX(D5:E5),LARGE(D5:F5,2)))),998))</f>
        <v>998</v>
      </c>
      <c r="I5" s="135"/>
    </row>
    <row r="6" spans="1:9">
      <c r="A6" s="126">
        <f>IF(startovka!A6="","",startovka!A6)</f>
        <v>2</v>
      </c>
      <c r="B6" s="132" t="str">
        <f>IF(startovka!B6="","",startovka!B6)</f>
        <v>Tísek "A"</v>
      </c>
      <c r="C6" s="26" t="s">
        <v>13</v>
      </c>
      <c r="D6" s="53"/>
      <c r="E6" s="54"/>
      <c r="F6" s="61"/>
      <c r="G6" s="62" t="s">
        <v>106</v>
      </c>
      <c r="H6" s="8">
        <f t="shared" ref="H6" si="0">IF(B6="","",IF(G6="",IF(SUM(D$4:F$583)=0,"",IF(SUM(D6:F6)=0,999,IF(F6="",MAX(D6:E6),LARGE(D6:F6,2)))),998))</f>
        <v>998</v>
      </c>
      <c r="I6" s="134">
        <f>IF(B6="","",výpočty!I6)</f>
        <v>3</v>
      </c>
    </row>
    <row r="7" spans="1:9" ht="15" thickBot="1">
      <c r="A7" s="127"/>
      <c r="B7" s="133"/>
      <c r="C7" s="27" t="s">
        <v>14</v>
      </c>
      <c r="D7" s="57">
        <v>63.695999999999998</v>
      </c>
      <c r="E7" s="58"/>
      <c r="F7" s="63"/>
      <c r="G7" s="64"/>
      <c r="H7" s="11">
        <f t="shared" ref="H7" si="1">IF(B6="","",IF(G7="",IF(SUM(D$4:F$83)=0,"",IF(SUM(D7:F7)=0,999,IF(F7="",MAX(D7:E7),LARGE(D7:F7,2)))),998))</f>
        <v>63.695999999999998</v>
      </c>
      <c r="I7" s="135"/>
    </row>
    <row r="8" spans="1:9">
      <c r="A8" s="126">
        <f>IF(startovka!A8="","",startovka!A8)</f>
        <v>3</v>
      </c>
      <c r="B8" s="132" t="str">
        <f>IF(startovka!B8="","",startovka!B8)</f>
        <v>Mniší</v>
      </c>
      <c r="C8" s="26" t="s">
        <v>13</v>
      </c>
      <c r="D8" s="53">
        <v>61.506999999999998</v>
      </c>
      <c r="E8" s="54"/>
      <c r="F8" s="61"/>
      <c r="G8" s="62"/>
      <c r="H8" s="8">
        <f t="shared" ref="H8" si="2">IF(B8="","",IF(G8="",IF(SUM(D$4:F$583)=0,"",IF(SUM(D8:F8)=0,999,IF(F8="",MAX(D8:E8),LARGE(D8:F8,2)))),998))</f>
        <v>61.506999999999998</v>
      </c>
      <c r="I8" s="134">
        <f>IF(B8="","",výpočty!I8)</f>
        <v>1</v>
      </c>
    </row>
    <row r="9" spans="1:9" ht="15" thickBot="1">
      <c r="A9" s="127"/>
      <c r="B9" s="133"/>
      <c r="C9" s="27" t="s">
        <v>14</v>
      </c>
      <c r="D9" s="57">
        <v>51.497</v>
      </c>
      <c r="E9" s="58"/>
      <c r="F9" s="63"/>
      <c r="G9" s="64"/>
      <c r="H9" s="11">
        <f t="shared" ref="H9" si="3">IF(B8="","",IF(G9="",IF(SUM(D$4:F$83)=0,"",IF(SUM(D9:F9)=0,999,IF(F9="",MAX(D9:E9),LARGE(D9:F9,2)))),998))</f>
        <v>51.497</v>
      </c>
      <c r="I9" s="135"/>
    </row>
    <row r="10" spans="1:9">
      <c r="A10" s="126">
        <f>IF(startovka!A10="","",startovka!A10)</f>
        <v>4</v>
      </c>
      <c r="B10" s="132" t="str">
        <f>IF(startovka!B10="","",startovka!B10)</f>
        <v>Hájov</v>
      </c>
      <c r="C10" s="26" t="s">
        <v>13</v>
      </c>
      <c r="D10" s="53"/>
      <c r="E10" s="54"/>
      <c r="F10" s="61"/>
      <c r="G10" s="62" t="s">
        <v>106</v>
      </c>
      <c r="H10" s="8">
        <f t="shared" ref="H10" si="4">IF(B10="","",IF(G10="",IF(SUM(D$4:F$583)=0,"",IF(SUM(D10:F10)=0,999,IF(F10="",MAX(D10:E10),LARGE(D10:F10,2)))),998))</f>
        <v>998</v>
      </c>
      <c r="I10" s="134">
        <f>IF(B10="","",výpočty!I10)</f>
        <v>2</v>
      </c>
    </row>
    <row r="11" spans="1:9" ht="15" thickBot="1">
      <c r="A11" s="127"/>
      <c r="B11" s="133"/>
      <c r="C11" s="27" t="s">
        <v>14</v>
      </c>
      <c r="D11" s="57">
        <v>54.069000000000003</v>
      </c>
      <c r="E11" s="58"/>
      <c r="F11" s="63"/>
      <c r="G11" s="64"/>
      <c r="H11" s="11">
        <f t="shared" ref="H11" si="5">IF(B10="","",IF(G11="",IF(SUM(D$4:F$83)=0,"",IF(SUM(D11:F11)=0,999,IF(F11="",MAX(D11:E11),LARGE(D11:F11,2)))),998))</f>
        <v>54.069000000000003</v>
      </c>
      <c r="I11" s="135"/>
    </row>
    <row r="12" spans="1:9">
      <c r="A12" s="126">
        <f>IF(startovka!A12="","",startovka!A12)</f>
        <v>5</v>
      </c>
      <c r="B12" s="132" t="str">
        <f>IF(startovka!B12="","",startovka!B12)</f>
        <v>Tísek "B"</v>
      </c>
      <c r="C12" s="26" t="s">
        <v>13</v>
      </c>
      <c r="D12" s="53">
        <v>81.822999999999993</v>
      </c>
      <c r="E12" s="54"/>
      <c r="F12" s="61"/>
      <c r="G12" s="62"/>
      <c r="H12" s="8">
        <f t="shared" ref="H12" si="6">IF(B12="","",IF(G12="",IF(SUM(D$4:F$583)=0,"",IF(SUM(D12:F12)=0,999,IF(F12="",MAX(D12:E12),LARGE(D12:F12,2)))),998))</f>
        <v>81.822999999999993</v>
      </c>
      <c r="I12" s="134">
        <f>IF(B12="","",výpočty!I12)</f>
        <v>5</v>
      </c>
    </row>
    <row r="13" spans="1:9" ht="15" thickBot="1">
      <c r="A13" s="127"/>
      <c r="B13" s="133"/>
      <c r="C13" s="27" t="s">
        <v>14</v>
      </c>
      <c r="D13" s="57">
        <v>92.626999999999995</v>
      </c>
      <c r="E13" s="58"/>
      <c r="F13" s="63"/>
      <c r="G13" s="64"/>
      <c r="H13" s="11">
        <f t="shared" ref="H13" si="7">IF(B12="","",IF(G13="",IF(SUM(D$4:F$83)=0,"",IF(SUM(D13:F13)=0,999,IF(F13="",MAX(D13:E13),LARGE(D13:F13,2)))),998))</f>
        <v>92.626999999999995</v>
      </c>
      <c r="I13" s="135"/>
    </row>
    <row r="14" spans="1:9">
      <c r="A14" s="126" t="str">
        <f>IF(startovka!A14="","",startovka!A14)</f>
        <v/>
      </c>
      <c r="B14" s="132" t="str">
        <f>IF(startovka!B14="","",startovka!B14)</f>
        <v/>
      </c>
      <c r="C14" s="26" t="s">
        <v>13</v>
      </c>
      <c r="D14" s="53"/>
      <c r="E14" s="54"/>
      <c r="F14" s="61"/>
      <c r="G14" s="62"/>
      <c r="H14" s="8" t="str">
        <f t="shared" ref="H14" si="8">IF(B14="","",IF(G14="",IF(SUM(D$4:F$583)=0,"",IF(SUM(D14:F14)=0,999,IF(F14="",MAX(D14:E14),LARGE(D14:F14,2)))),998))</f>
        <v/>
      </c>
      <c r="I14" s="134" t="str">
        <f>IF(B14="","",výpočty!I14)</f>
        <v/>
      </c>
    </row>
    <row r="15" spans="1:9" ht="15" thickBot="1">
      <c r="A15" s="127"/>
      <c r="B15" s="133"/>
      <c r="C15" s="27" t="s">
        <v>14</v>
      </c>
      <c r="D15" s="57"/>
      <c r="E15" s="58"/>
      <c r="F15" s="63"/>
      <c r="G15" s="64"/>
      <c r="H15" s="11" t="str">
        <f t="shared" ref="H15" si="9">IF(B14="","",IF(G15="",IF(SUM(D$4:F$83)=0,"",IF(SUM(D15:F15)=0,999,IF(F15="",MAX(D15:E15),LARGE(D15:F15,2)))),998))</f>
        <v/>
      </c>
      <c r="I15" s="135"/>
    </row>
    <row r="16" spans="1:9">
      <c r="A16" s="126" t="str">
        <f>IF(startovka!A16="","",startovka!A16)</f>
        <v/>
      </c>
      <c r="B16" s="132" t="str">
        <f>IF(startovka!B16="","",startovka!B16)</f>
        <v/>
      </c>
      <c r="C16" s="26" t="s">
        <v>13</v>
      </c>
      <c r="D16" s="53"/>
      <c r="E16" s="54"/>
      <c r="F16" s="61"/>
      <c r="G16" s="62"/>
      <c r="H16" s="8" t="str">
        <f t="shared" ref="H16" si="10">IF(B16="","",IF(G16="",IF(SUM(D$4:F$583)=0,"",IF(SUM(D16:F16)=0,999,IF(F16="",MAX(D16:E16),LARGE(D16:F16,2)))),998))</f>
        <v/>
      </c>
      <c r="I16" s="134" t="str">
        <f>IF(B16="","",výpočty!I16)</f>
        <v/>
      </c>
    </row>
    <row r="17" spans="1:9" ht="15" thickBot="1">
      <c r="A17" s="127"/>
      <c r="B17" s="133"/>
      <c r="C17" s="27" t="s">
        <v>14</v>
      </c>
      <c r="D17" s="57"/>
      <c r="E17" s="58"/>
      <c r="F17" s="63"/>
      <c r="G17" s="64"/>
      <c r="H17" s="11" t="str">
        <f t="shared" ref="H17" si="11">IF(B16="","",IF(G17="",IF(SUM(D$4:F$83)=0,"",IF(SUM(D17:F17)=0,999,IF(F17="",MAX(D17:E17),LARGE(D17:F17,2)))),998))</f>
        <v/>
      </c>
      <c r="I17" s="135"/>
    </row>
    <row r="18" spans="1:9">
      <c r="A18" s="126" t="str">
        <f>IF(startovka!A18="","",startovka!A18)</f>
        <v/>
      </c>
      <c r="B18" s="132" t="str">
        <f>IF(startovka!B18="","",startovka!B18)</f>
        <v/>
      </c>
      <c r="C18" s="26" t="s">
        <v>13</v>
      </c>
      <c r="D18" s="53"/>
      <c r="E18" s="54"/>
      <c r="F18" s="61"/>
      <c r="G18" s="62"/>
      <c r="H18" s="8" t="str">
        <f t="shared" ref="H18" si="12">IF(B18="","",IF(G18="",IF(SUM(D$4:F$583)=0,"",IF(SUM(D18:F18)=0,999,IF(F18="",MAX(D18:E18),LARGE(D18:F18,2)))),998))</f>
        <v/>
      </c>
      <c r="I18" s="134" t="str">
        <f>IF(B18="","",výpočty!I18)</f>
        <v/>
      </c>
    </row>
    <row r="19" spans="1:9" ht="15" thickBot="1">
      <c r="A19" s="127"/>
      <c r="B19" s="133"/>
      <c r="C19" s="27" t="s">
        <v>14</v>
      </c>
      <c r="D19" s="57"/>
      <c r="E19" s="58"/>
      <c r="F19" s="63"/>
      <c r="G19" s="64"/>
      <c r="H19" s="11" t="str">
        <f t="shared" ref="H19" si="13">IF(B18="","",IF(G19="",IF(SUM(D$4:F$83)=0,"",IF(SUM(D19:F19)=0,999,IF(F19="",MAX(D19:E19),LARGE(D19:F19,2)))),998))</f>
        <v/>
      </c>
      <c r="I19" s="135"/>
    </row>
    <row r="20" spans="1:9">
      <c r="A20" s="126" t="str">
        <f>IF(startovka!A20="","",startovka!A20)</f>
        <v/>
      </c>
      <c r="B20" s="132" t="str">
        <f>IF(startovka!B20="","",startovka!B20)</f>
        <v/>
      </c>
      <c r="C20" s="26" t="s">
        <v>13</v>
      </c>
      <c r="D20" s="53"/>
      <c r="E20" s="54"/>
      <c r="F20" s="61"/>
      <c r="G20" s="62"/>
      <c r="H20" s="8" t="str">
        <f t="shared" ref="H20" si="14">IF(B20="","",IF(G20="",IF(SUM(D$4:F$583)=0,"",IF(SUM(D20:F20)=0,999,IF(F20="",MAX(D20:E20),LARGE(D20:F20,2)))),998))</f>
        <v/>
      </c>
      <c r="I20" s="134" t="str">
        <f>IF(B20="","",výpočty!I20)</f>
        <v/>
      </c>
    </row>
    <row r="21" spans="1:9" ht="15" thickBot="1">
      <c r="A21" s="127"/>
      <c r="B21" s="133"/>
      <c r="C21" s="27" t="s">
        <v>14</v>
      </c>
      <c r="D21" s="57"/>
      <c r="E21" s="58"/>
      <c r="F21" s="63"/>
      <c r="G21" s="64"/>
      <c r="H21" s="11" t="str">
        <f t="shared" ref="H21" si="15">IF(B20="","",IF(G21="",IF(SUM(D$4:F$83)=0,"",IF(SUM(D21:F21)=0,999,IF(F21="",MAX(D21:E21),LARGE(D21:F21,2)))),998))</f>
        <v/>
      </c>
      <c r="I21" s="135"/>
    </row>
    <row r="22" spans="1:9">
      <c r="A22" s="126" t="str">
        <f>IF(startovka!A22="","",startovka!A22)</f>
        <v/>
      </c>
      <c r="B22" s="132" t="str">
        <f>IF(startovka!B22="","",startovka!B22)</f>
        <v/>
      </c>
      <c r="C22" s="26" t="s">
        <v>13</v>
      </c>
      <c r="D22" s="53"/>
      <c r="E22" s="54"/>
      <c r="F22" s="61"/>
      <c r="G22" s="62"/>
      <c r="H22" s="8" t="str">
        <f t="shared" ref="H22" si="16">IF(B22="","",IF(G22="",IF(SUM(D$4:F$583)=0,"",IF(SUM(D22:F22)=0,999,IF(F22="",MAX(D22:E22),LARGE(D22:F22,2)))),998))</f>
        <v/>
      </c>
      <c r="I22" s="134" t="str">
        <f>IF(B22="","",výpočty!I22)</f>
        <v/>
      </c>
    </row>
    <row r="23" spans="1:9" ht="15" thickBot="1">
      <c r="A23" s="127"/>
      <c r="B23" s="133"/>
      <c r="C23" s="27" t="s">
        <v>14</v>
      </c>
      <c r="D23" s="57"/>
      <c r="E23" s="58"/>
      <c r="F23" s="63"/>
      <c r="G23" s="64"/>
      <c r="H23" s="11" t="str">
        <f t="shared" ref="H23" si="17">IF(B22="","",IF(G23="",IF(SUM(D$4:F$83)=0,"",IF(SUM(D23:F23)=0,999,IF(F23="",MAX(D23:E23),LARGE(D23:F23,2)))),998))</f>
        <v/>
      </c>
      <c r="I23" s="135"/>
    </row>
    <row r="24" spans="1:9">
      <c r="A24" s="126" t="str">
        <f>IF(startovka!A24="","",startovka!A24)</f>
        <v/>
      </c>
      <c r="B24" s="132" t="str">
        <f>IF(startovka!B24="","",startovka!B24)</f>
        <v/>
      </c>
      <c r="C24" s="26" t="s">
        <v>13</v>
      </c>
      <c r="D24" s="53"/>
      <c r="E24" s="54"/>
      <c r="F24" s="61"/>
      <c r="G24" s="62"/>
      <c r="H24" s="8" t="str">
        <f t="shared" ref="H24" si="18">IF(B24="","",IF(G24="",IF(SUM(D$4:F$583)=0,"",IF(SUM(D24:F24)=0,999,IF(F24="",MAX(D24:E24),LARGE(D24:F24,2)))),998))</f>
        <v/>
      </c>
      <c r="I24" s="134" t="str">
        <f>IF(B24="","",výpočty!I24)</f>
        <v/>
      </c>
    </row>
    <row r="25" spans="1:9" ht="15" thickBot="1">
      <c r="A25" s="127"/>
      <c r="B25" s="133"/>
      <c r="C25" s="27" t="s">
        <v>14</v>
      </c>
      <c r="D25" s="57"/>
      <c r="E25" s="58"/>
      <c r="F25" s="63"/>
      <c r="G25" s="64"/>
      <c r="H25" s="11" t="str">
        <f t="shared" ref="H25" si="19">IF(B24="","",IF(G25="",IF(SUM(D$4:F$83)=0,"",IF(SUM(D25:F25)=0,999,IF(F25="",MAX(D25:E25),LARGE(D25:F25,2)))),998))</f>
        <v/>
      </c>
      <c r="I25" s="135"/>
    </row>
    <row r="26" spans="1:9">
      <c r="A26" s="126" t="str">
        <f>IF(startovka!A26="","",startovka!A26)</f>
        <v/>
      </c>
      <c r="B26" s="132" t="str">
        <f>IF(startovka!B26="","",startovka!B26)</f>
        <v/>
      </c>
      <c r="C26" s="26" t="s">
        <v>13</v>
      </c>
      <c r="D26" s="53"/>
      <c r="E26" s="54"/>
      <c r="F26" s="61"/>
      <c r="G26" s="62"/>
      <c r="H26" s="8" t="str">
        <f t="shared" ref="H26" si="20">IF(B26="","",IF(G26="",IF(SUM(D$4:F$583)=0,"",IF(SUM(D26:F26)=0,999,IF(F26="",MAX(D26:E26),LARGE(D26:F26,2)))),998))</f>
        <v/>
      </c>
      <c r="I26" s="134" t="str">
        <f>IF(B26="","",výpočty!I26)</f>
        <v/>
      </c>
    </row>
    <row r="27" spans="1:9" ht="15" thickBot="1">
      <c r="A27" s="127"/>
      <c r="B27" s="133"/>
      <c r="C27" s="27" t="s">
        <v>14</v>
      </c>
      <c r="D27" s="57"/>
      <c r="E27" s="58"/>
      <c r="F27" s="63"/>
      <c r="G27" s="64"/>
      <c r="H27" s="11" t="str">
        <f t="shared" ref="H27" si="21">IF(B26="","",IF(G27="",IF(SUM(D$4:F$83)=0,"",IF(SUM(D27:F27)=0,999,IF(F27="",MAX(D27:E27),LARGE(D27:F27,2)))),998))</f>
        <v/>
      </c>
      <c r="I27" s="135"/>
    </row>
    <row r="28" spans="1:9">
      <c r="A28" s="126" t="str">
        <f>IF(startovka!A28="","",startovka!A28)</f>
        <v/>
      </c>
      <c r="B28" s="132" t="str">
        <f>IF(startovka!B28="","",startovka!B28)</f>
        <v/>
      </c>
      <c r="C28" s="26" t="s">
        <v>13</v>
      </c>
      <c r="D28" s="53"/>
      <c r="E28" s="54"/>
      <c r="F28" s="61"/>
      <c r="G28" s="62"/>
      <c r="H28" s="8" t="str">
        <f t="shared" ref="H28" si="22">IF(B28="","",IF(G28="",IF(SUM(D$4:F$583)=0,"",IF(SUM(D28:F28)=0,999,IF(F28="",MAX(D28:E28),LARGE(D28:F28,2)))),998))</f>
        <v/>
      </c>
      <c r="I28" s="134" t="str">
        <f>IF(B28="","",výpočty!I28)</f>
        <v/>
      </c>
    </row>
    <row r="29" spans="1:9" ht="15" thickBot="1">
      <c r="A29" s="127"/>
      <c r="B29" s="133"/>
      <c r="C29" s="27" t="s">
        <v>14</v>
      </c>
      <c r="D29" s="57"/>
      <c r="E29" s="58"/>
      <c r="F29" s="63"/>
      <c r="G29" s="64"/>
      <c r="H29" s="11" t="str">
        <f t="shared" ref="H29" si="23">IF(B28="","",IF(G29="",IF(SUM(D$4:F$83)=0,"",IF(SUM(D29:F29)=0,999,IF(F29="",MAX(D29:E29),LARGE(D29:F29,2)))),998))</f>
        <v/>
      </c>
      <c r="I29" s="135"/>
    </row>
    <row r="30" spans="1:9">
      <c r="A30" s="126" t="str">
        <f>IF(startovka!A30="","",startovka!A30)</f>
        <v/>
      </c>
      <c r="B30" s="132" t="str">
        <f>IF(startovka!B30="","",startovka!B30)</f>
        <v/>
      </c>
      <c r="C30" s="26" t="s">
        <v>13</v>
      </c>
      <c r="D30" s="53"/>
      <c r="E30" s="54"/>
      <c r="F30" s="61"/>
      <c r="G30" s="62"/>
      <c r="H30" s="8" t="str">
        <f t="shared" ref="H30" si="24">IF(B30="","",IF(G30="",IF(SUM(D$4:F$583)=0,"",IF(SUM(D30:F30)=0,999,IF(F30="",MAX(D30:E30),LARGE(D30:F30,2)))),998))</f>
        <v/>
      </c>
      <c r="I30" s="134" t="str">
        <f>IF(B30="","",výpočty!I30)</f>
        <v/>
      </c>
    </row>
    <row r="31" spans="1:9" ht="15" thickBot="1">
      <c r="A31" s="127"/>
      <c r="B31" s="133"/>
      <c r="C31" s="27" t="s">
        <v>14</v>
      </c>
      <c r="D31" s="57"/>
      <c r="E31" s="58"/>
      <c r="F31" s="63"/>
      <c r="G31" s="64"/>
      <c r="H31" s="11" t="str">
        <f t="shared" ref="H31" si="25">IF(B30="","",IF(G31="",IF(SUM(D$4:F$83)=0,"",IF(SUM(D31:F31)=0,999,IF(F31="",MAX(D31:E31),LARGE(D31:F31,2)))),998))</f>
        <v/>
      </c>
      <c r="I31" s="135"/>
    </row>
    <row r="32" spans="1:9">
      <c r="A32" s="126" t="str">
        <f>IF(startovka!A32="","",startovka!A32)</f>
        <v/>
      </c>
      <c r="B32" s="132" t="str">
        <f>IF(startovka!B32="","",startovka!B32)</f>
        <v/>
      </c>
      <c r="C32" s="26" t="s">
        <v>13</v>
      </c>
      <c r="D32" s="53"/>
      <c r="E32" s="54"/>
      <c r="F32" s="61"/>
      <c r="G32" s="62"/>
      <c r="H32" s="8" t="str">
        <f t="shared" ref="H32" si="26">IF(B32="","",IF(G32="",IF(SUM(D$4:F$583)=0,"",IF(SUM(D32:F32)=0,999,IF(F32="",MAX(D32:E32),LARGE(D32:F32,2)))),998))</f>
        <v/>
      </c>
      <c r="I32" s="134" t="str">
        <f>IF(B32="","",výpočty!I32)</f>
        <v/>
      </c>
    </row>
    <row r="33" spans="1:9" ht="15" thickBot="1">
      <c r="A33" s="127"/>
      <c r="B33" s="133"/>
      <c r="C33" s="27" t="s">
        <v>14</v>
      </c>
      <c r="D33" s="57"/>
      <c r="E33" s="58"/>
      <c r="F33" s="63"/>
      <c r="G33" s="64"/>
      <c r="H33" s="11" t="str">
        <f t="shared" ref="H33" si="27">IF(B32="","",IF(G33="",IF(SUM(D$4:F$83)=0,"",IF(SUM(D33:F33)=0,999,IF(F33="",MAX(D33:E33),LARGE(D33:F33,2)))),998))</f>
        <v/>
      </c>
      <c r="I33" s="135"/>
    </row>
    <row r="34" spans="1:9">
      <c r="A34" s="126" t="str">
        <f>IF(startovka!A34="","",startovka!A34)</f>
        <v/>
      </c>
      <c r="B34" s="132" t="str">
        <f>IF(startovka!B34="","",startovka!B34)</f>
        <v/>
      </c>
      <c r="C34" s="26" t="s">
        <v>13</v>
      </c>
      <c r="D34" s="53"/>
      <c r="E34" s="54"/>
      <c r="F34" s="61"/>
      <c r="G34" s="62"/>
      <c r="H34" s="8" t="str">
        <f t="shared" ref="H34" si="28">IF(B34="","",IF(G34="",IF(SUM(D$4:F$583)=0,"",IF(SUM(D34:F34)=0,999,IF(F34="",MAX(D34:E34),LARGE(D34:F34,2)))),998))</f>
        <v/>
      </c>
      <c r="I34" s="134" t="str">
        <f>IF(B34="","",výpočty!I34)</f>
        <v/>
      </c>
    </row>
    <row r="35" spans="1:9" ht="15" thickBot="1">
      <c r="A35" s="127"/>
      <c r="B35" s="133"/>
      <c r="C35" s="27" t="s">
        <v>14</v>
      </c>
      <c r="D35" s="57"/>
      <c r="E35" s="58"/>
      <c r="F35" s="63"/>
      <c r="G35" s="64"/>
      <c r="H35" s="11" t="str">
        <f t="shared" ref="H35" si="29">IF(B34="","",IF(G35="",IF(SUM(D$4:F$83)=0,"",IF(SUM(D35:F35)=0,999,IF(F35="",MAX(D35:E35),LARGE(D35:F35,2)))),998))</f>
        <v/>
      </c>
      <c r="I35" s="135"/>
    </row>
    <row r="36" spans="1:9">
      <c r="A36" s="126" t="str">
        <f>IF(startovka!A36="","",startovka!A36)</f>
        <v/>
      </c>
      <c r="B36" s="132" t="str">
        <f>IF(startovka!B36="","",startovka!B36)</f>
        <v/>
      </c>
      <c r="C36" s="26" t="s">
        <v>13</v>
      </c>
      <c r="D36" s="53"/>
      <c r="E36" s="54"/>
      <c r="F36" s="61"/>
      <c r="G36" s="62"/>
      <c r="H36" s="8" t="str">
        <f t="shared" ref="H36" si="30">IF(B36="","",IF(G36="",IF(SUM(D$4:F$583)=0,"",IF(SUM(D36:F36)=0,999,IF(F36="",MAX(D36:E36),LARGE(D36:F36,2)))),998))</f>
        <v/>
      </c>
      <c r="I36" s="134" t="str">
        <f>IF(B36="","",výpočty!I36)</f>
        <v/>
      </c>
    </row>
    <row r="37" spans="1:9" ht="15" thickBot="1">
      <c r="A37" s="127"/>
      <c r="B37" s="133"/>
      <c r="C37" s="27" t="s">
        <v>14</v>
      </c>
      <c r="D37" s="57"/>
      <c r="E37" s="58"/>
      <c r="F37" s="63"/>
      <c r="G37" s="64"/>
      <c r="H37" s="11" t="str">
        <f t="shared" ref="H37" si="31">IF(B36="","",IF(G37="",IF(SUM(D$4:F$83)=0,"",IF(SUM(D37:F37)=0,999,IF(F37="",MAX(D37:E37),LARGE(D37:F37,2)))),998))</f>
        <v/>
      </c>
      <c r="I37" s="135"/>
    </row>
    <row r="38" spans="1:9">
      <c r="A38" s="126" t="str">
        <f>IF(startovka!A38="","",startovka!A38)</f>
        <v/>
      </c>
      <c r="B38" s="132" t="str">
        <f>IF(startovka!B38="","",startovka!B38)</f>
        <v/>
      </c>
      <c r="C38" s="26" t="s">
        <v>13</v>
      </c>
      <c r="D38" s="53"/>
      <c r="E38" s="54"/>
      <c r="F38" s="61"/>
      <c r="G38" s="62"/>
      <c r="H38" s="8" t="str">
        <f t="shared" ref="H38" si="32">IF(B38="","",IF(G38="",IF(SUM(D$4:F$583)=0,"",IF(SUM(D38:F38)=0,999,IF(F38="",MAX(D38:E38),LARGE(D38:F38,2)))),998))</f>
        <v/>
      </c>
      <c r="I38" s="134" t="str">
        <f>IF(B38="","",výpočty!I38)</f>
        <v/>
      </c>
    </row>
    <row r="39" spans="1:9" ht="15" thickBot="1">
      <c r="A39" s="127"/>
      <c r="B39" s="133"/>
      <c r="C39" s="27" t="s">
        <v>14</v>
      </c>
      <c r="D39" s="57"/>
      <c r="E39" s="58"/>
      <c r="F39" s="63"/>
      <c r="G39" s="64"/>
      <c r="H39" s="11" t="str">
        <f t="shared" ref="H39" si="33">IF(B38="","",IF(G39="",IF(SUM(D$4:F$83)=0,"",IF(SUM(D39:F39)=0,999,IF(F39="",MAX(D39:E39),LARGE(D39:F39,2)))),998))</f>
        <v/>
      </c>
      <c r="I39" s="135"/>
    </row>
    <row r="40" spans="1:9">
      <c r="A40" s="126" t="str">
        <f>IF(startovka!A40="","",startovka!A40)</f>
        <v/>
      </c>
      <c r="B40" s="132" t="str">
        <f>IF(startovka!B40="","",startovka!B40)</f>
        <v/>
      </c>
      <c r="C40" s="26" t="s">
        <v>13</v>
      </c>
      <c r="D40" s="53"/>
      <c r="E40" s="54"/>
      <c r="F40" s="61"/>
      <c r="G40" s="62"/>
      <c r="H40" s="8" t="str">
        <f t="shared" ref="H40" si="34">IF(B40="","",IF(G40="",IF(SUM(D$4:F$583)=0,"",IF(SUM(D40:F40)=0,999,IF(F40="",MAX(D40:E40),LARGE(D40:F40,2)))),998))</f>
        <v/>
      </c>
      <c r="I40" s="134" t="str">
        <f>IF(B40="","",výpočty!I40)</f>
        <v/>
      </c>
    </row>
    <row r="41" spans="1:9" ht="15" thickBot="1">
      <c r="A41" s="127"/>
      <c r="B41" s="133"/>
      <c r="C41" s="27" t="s">
        <v>14</v>
      </c>
      <c r="D41" s="57"/>
      <c r="E41" s="58"/>
      <c r="F41" s="63"/>
      <c r="G41" s="64"/>
      <c r="H41" s="11" t="str">
        <f t="shared" ref="H41" si="35">IF(B40="","",IF(G41="",IF(SUM(D$4:F$83)=0,"",IF(SUM(D41:F41)=0,999,IF(F41="",MAX(D41:E41),LARGE(D41:F41,2)))),998))</f>
        <v/>
      </c>
      <c r="I41" s="135"/>
    </row>
    <row r="42" spans="1:9">
      <c r="A42" s="126" t="str">
        <f>IF(startovka!A42="","",startovka!A42)</f>
        <v/>
      </c>
      <c r="B42" s="132" t="str">
        <f>IF(startovka!B42="","",startovka!B42)</f>
        <v/>
      </c>
      <c r="C42" s="26" t="s">
        <v>13</v>
      </c>
      <c r="D42" s="53"/>
      <c r="E42" s="54"/>
      <c r="F42" s="61"/>
      <c r="G42" s="62"/>
      <c r="H42" s="8" t="str">
        <f t="shared" ref="H42" si="36">IF(B42="","",IF(G42="",IF(SUM(D$4:F$583)=0,"",IF(SUM(D42:F42)=0,999,IF(F42="",MAX(D42:E42),LARGE(D42:F42,2)))),998))</f>
        <v/>
      </c>
      <c r="I42" s="134" t="str">
        <f>IF(B42="","",výpočty!I42)</f>
        <v/>
      </c>
    </row>
    <row r="43" spans="1:9" ht="15" thickBot="1">
      <c r="A43" s="127"/>
      <c r="B43" s="133"/>
      <c r="C43" s="27" t="s">
        <v>14</v>
      </c>
      <c r="D43" s="57"/>
      <c r="E43" s="58"/>
      <c r="F43" s="63"/>
      <c r="G43" s="64"/>
      <c r="H43" s="11" t="str">
        <f t="shared" ref="H43" si="37">IF(B42="","",IF(G43="",IF(SUM(D$4:F$83)=0,"",IF(SUM(D43:F43)=0,999,IF(F43="",MAX(D43:E43),LARGE(D43:F43,2)))),998))</f>
        <v/>
      </c>
      <c r="I43" s="135"/>
    </row>
    <row r="44" spans="1:9">
      <c r="A44" s="126" t="str">
        <f>IF(startovka!A44="","",startovka!A44)</f>
        <v/>
      </c>
      <c r="B44" s="132" t="str">
        <f>IF(startovka!B44="","",startovka!B44)</f>
        <v/>
      </c>
      <c r="C44" s="26" t="s">
        <v>13</v>
      </c>
      <c r="D44" s="53"/>
      <c r="E44" s="54"/>
      <c r="F44" s="61"/>
      <c r="G44" s="62"/>
      <c r="H44" s="8" t="str">
        <f t="shared" ref="H44" si="38">IF(B44="","",IF(G44="",IF(SUM(D$4:F$583)=0,"",IF(SUM(D44:F44)=0,999,IF(F44="",MAX(D44:E44),LARGE(D44:F44,2)))),998))</f>
        <v/>
      </c>
      <c r="I44" s="134" t="str">
        <f>IF(B44="","",výpočty!I44)</f>
        <v/>
      </c>
    </row>
    <row r="45" spans="1:9" ht="15" thickBot="1">
      <c r="A45" s="127"/>
      <c r="B45" s="133"/>
      <c r="C45" s="27" t="s">
        <v>14</v>
      </c>
      <c r="D45" s="57"/>
      <c r="E45" s="58"/>
      <c r="F45" s="63"/>
      <c r="G45" s="64"/>
      <c r="H45" s="11" t="str">
        <f t="shared" ref="H45" si="39">IF(B44="","",IF(G45="",IF(SUM(D$4:F$83)=0,"",IF(SUM(D45:F45)=0,999,IF(F45="",MAX(D45:E45),LARGE(D45:F45,2)))),998))</f>
        <v/>
      </c>
      <c r="I45" s="135"/>
    </row>
    <row r="46" spans="1:9">
      <c r="A46" s="126" t="str">
        <f>IF(startovka!A46="","",startovka!A46)</f>
        <v/>
      </c>
      <c r="B46" s="132" t="str">
        <f>IF(startovka!B46="","",startovka!B46)</f>
        <v/>
      </c>
      <c r="C46" s="26" t="s">
        <v>13</v>
      </c>
      <c r="D46" s="53"/>
      <c r="E46" s="54"/>
      <c r="F46" s="61"/>
      <c r="G46" s="62"/>
      <c r="H46" s="8" t="str">
        <f t="shared" ref="H46" si="40">IF(B46="","",IF(G46="",IF(SUM(D$4:F$583)=0,"",IF(SUM(D46:F46)=0,999,IF(F46="",MAX(D46:E46),LARGE(D46:F46,2)))),998))</f>
        <v/>
      </c>
      <c r="I46" s="134" t="str">
        <f>IF(B46="","",výpočty!I46)</f>
        <v/>
      </c>
    </row>
    <row r="47" spans="1:9" ht="15" thickBot="1">
      <c r="A47" s="127"/>
      <c r="B47" s="133"/>
      <c r="C47" s="27" t="s">
        <v>14</v>
      </c>
      <c r="D47" s="57"/>
      <c r="E47" s="58"/>
      <c r="F47" s="63"/>
      <c r="G47" s="64"/>
      <c r="H47" s="11" t="str">
        <f t="shared" ref="H47" si="41">IF(B46="","",IF(G47="",IF(SUM(D$4:F$83)=0,"",IF(SUM(D47:F47)=0,999,IF(F47="",MAX(D47:E47),LARGE(D47:F47,2)))),998))</f>
        <v/>
      </c>
      <c r="I47" s="135"/>
    </row>
    <row r="48" spans="1:9">
      <c r="A48" s="126" t="str">
        <f>IF(startovka!A48="","",startovka!A48)</f>
        <v/>
      </c>
      <c r="B48" s="132" t="str">
        <f>IF(startovka!B48="","",startovka!B48)</f>
        <v/>
      </c>
      <c r="C48" s="26" t="s">
        <v>13</v>
      </c>
      <c r="D48" s="53"/>
      <c r="E48" s="54"/>
      <c r="F48" s="61"/>
      <c r="G48" s="62"/>
      <c r="H48" s="8" t="str">
        <f t="shared" ref="H48" si="42">IF(B48="","",IF(G48="",IF(SUM(D$4:F$583)=0,"",IF(SUM(D48:F48)=0,999,IF(F48="",MAX(D48:E48),LARGE(D48:F48,2)))),998))</f>
        <v/>
      </c>
      <c r="I48" s="134" t="str">
        <f>IF(B48="","",výpočty!I48)</f>
        <v/>
      </c>
    </row>
    <row r="49" spans="1:9" ht="15" thickBot="1">
      <c r="A49" s="127"/>
      <c r="B49" s="133"/>
      <c r="C49" s="27" t="s">
        <v>14</v>
      </c>
      <c r="D49" s="57"/>
      <c r="E49" s="58"/>
      <c r="F49" s="63"/>
      <c r="G49" s="64"/>
      <c r="H49" s="11" t="str">
        <f t="shared" ref="H49" si="43">IF(B48="","",IF(G49="",IF(SUM(D$4:F$83)=0,"",IF(SUM(D49:F49)=0,999,IF(F49="",MAX(D49:E49),LARGE(D49:F49,2)))),998))</f>
        <v/>
      </c>
      <c r="I49" s="135"/>
    </row>
    <row r="50" spans="1:9">
      <c r="A50" s="126" t="str">
        <f>IF(startovka!A50="","",startovka!A50)</f>
        <v/>
      </c>
      <c r="B50" s="132" t="str">
        <f>IF(startovka!B50="","",startovka!B50)</f>
        <v/>
      </c>
      <c r="C50" s="26" t="s">
        <v>13</v>
      </c>
      <c r="D50" s="53"/>
      <c r="E50" s="54"/>
      <c r="F50" s="61"/>
      <c r="G50" s="62"/>
      <c r="H50" s="8" t="str">
        <f t="shared" ref="H50" si="44">IF(B50="","",IF(G50="",IF(SUM(D$4:F$583)=0,"",IF(SUM(D50:F50)=0,999,IF(F50="",MAX(D50:E50),LARGE(D50:F50,2)))),998))</f>
        <v/>
      </c>
      <c r="I50" s="134" t="str">
        <f>IF(B50="","",výpočty!I50)</f>
        <v/>
      </c>
    </row>
    <row r="51" spans="1:9" ht="15" thickBot="1">
      <c r="A51" s="127"/>
      <c r="B51" s="133"/>
      <c r="C51" s="27" t="s">
        <v>14</v>
      </c>
      <c r="D51" s="57"/>
      <c r="E51" s="58"/>
      <c r="F51" s="63"/>
      <c r="G51" s="64"/>
      <c r="H51" s="11" t="str">
        <f t="shared" ref="H51" si="45">IF(B50="","",IF(G51="",IF(SUM(D$4:F$83)=0,"",IF(SUM(D51:F51)=0,999,IF(F51="",MAX(D51:E51),LARGE(D51:F51,2)))),998))</f>
        <v/>
      </c>
      <c r="I51" s="135"/>
    </row>
    <row r="52" spans="1:9">
      <c r="A52" s="126" t="str">
        <f>IF(startovka!A52="","",startovka!A52)</f>
        <v/>
      </c>
      <c r="B52" s="132" t="str">
        <f>IF(startovka!B52="","",startovka!B52)</f>
        <v/>
      </c>
      <c r="C52" s="26" t="s">
        <v>13</v>
      </c>
      <c r="D52" s="53"/>
      <c r="E52" s="54"/>
      <c r="F52" s="61"/>
      <c r="G52" s="62"/>
      <c r="H52" s="8" t="str">
        <f t="shared" ref="H52" si="46">IF(B52="","",IF(G52="",IF(SUM(D$4:F$583)=0,"",IF(SUM(D52:F52)=0,999,IF(F52="",MAX(D52:E52),LARGE(D52:F52,2)))),998))</f>
        <v/>
      </c>
      <c r="I52" s="134" t="str">
        <f>IF(B52="","",výpočty!I52)</f>
        <v/>
      </c>
    </row>
    <row r="53" spans="1:9" ht="15" thickBot="1">
      <c r="A53" s="127"/>
      <c r="B53" s="133"/>
      <c r="C53" s="27" t="s">
        <v>14</v>
      </c>
      <c r="D53" s="57"/>
      <c r="E53" s="58"/>
      <c r="F53" s="63"/>
      <c r="G53" s="64"/>
      <c r="H53" s="11" t="str">
        <f t="shared" ref="H53" si="47">IF(B52="","",IF(G53="",IF(SUM(D$4:F$83)=0,"",IF(SUM(D53:F53)=0,999,IF(F53="",MAX(D53:E53),LARGE(D53:F53,2)))),998))</f>
        <v/>
      </c>
      <c r="I53" s="135"/>
    </row>
    <row r="54" spans="1:9">
      <c r="A54" s="126" t="str">
        <f>IF(startovka!A54="","",startovka!A54)</f>
        <v/>
      </c>
      <c r="B54" s="132" t="str">
        <f>IF(startovka!B54="","",startovka!B54)</f>
        <v/>
      </c>
      <c r="C54" s="26" t="s">
        <v>13</v>
      </c>
      <c r="D54" s="53"/>
      <c r="E54" s="54"/>
      <c r="F54" s="61"/>
      <c r="G54" s="62"/>
      <c r="H54" s="8" t="str">
        <f t="shared" ref="H54" si="48">IF(B54="","",IF(G54="",IF(SUM(D$4:F$583)=0,"",IF(SUM(D54:F54)=0,999,IF(F54="",MAX(D54:E54),LARGE(D54:F54,2)))),998))</f>
        <v/>
      </c>
      <c r="I54" s="134" t="str">
        <f>IF(B54="","",výpočty!I54)</f>
        <v/>
      </c>
    </row>
    <row r="55" spans="1:9" ht="15" thickBot="1">
      <c r="A55" s="127"/>
      <c r="B55" s="133"/>
      <c r="C55" s="27" t="s">
        <v>14</v>
      </c>
      <c r="D55" s="57"/>
      <c r="E55" s="58"/>
      <c r="F55" s="63"/>
      <c r="G55" s="64"/>
      <c r="H55" s="11" t="str">
        <f t="shared" ref="H55" si="49">IF(B54="","",IF(G55="",IF(SUM(D$4:F$83)=0,"",IF(SUM(D55:F55)=0,999,IF(F55="",MAX(D55:E55),LARGE(D55:F55,2)))),998))</f>
        <v/>
      </c>
      <c r="I55" s="135"/>
    </row>
    <row r="56" spans="1:9">
      <c r="A56" s="126" t="str">
        <f>IF(startovka!A56="","",startovka!A56)</f>
        <v/>
      </c>
      <c r="B56" s="132" t="str">
        <f>IF(startovka!B56="","",startovka!B56)</f>
        <v/>
      </c>
      <c r="C56" s="26" t="s">
        <v>13</v>
      </c>
      <c r="D56" s="53"/>
      <c r="E56" s="54"/>
      <c r="F56" s="61"/>
      <c r="G56" s="62"/>
      <c r="H56" s="8" t="str">
        <f t="shared" ref="H56" si="50">IF(B56="","",IF(G56="",IF(SUM(D$4:F$583)=0,"",IF(SUM(D56:F56)=0,999,IF(F56="",MAX(D56:E56),LARGE(D56:F56,2)))),998))</f>
        <v/>
      </c>
      <c r="I56" s="134" t="str">
        <f>IF(B56="","",výpočty!I56)</f>
        <v/>
      </c>
    </row>
    <row r="57" spans="1:9" ht="15" thickBot="1">
      <c r="A57" s="127"/>
      <c r="B57" s="133"/>
      <c r="C57" s="27" t="s">
        <v>14</v>
      </c>
      <c r="D57" s="57"/>
      <c r="E57" s="58"/>
      <c r="F57" s="63"/>
      <c r="G57" s="64"/>
      <c r="H57" s="11" t="str">
        <f t="shared" ref="H57" si="51">IF(B56="","",IF(G57="",IF(SUM(D$4:F$83)=0,"",IF(SUM(D57:F57)=0,999,IF(F57="",MAX(D57:E57),LARGE(D57:F57,2)))),998))</f>
        <v/>
      </c>
      <c r="I57" s="135"/>
    </row>
    <row r="58" spans="1:9">
      <c r="A58" s="126" t="str">
        <f>IF(startovka!A58="","",startovka!A58)</f>
        <v/>
      </c>
      <c r="B58" s="132" t="str">
        <f>IF(startovka!B58="","",startovka!B58)</f>
        <v/>
      </c>
      <c r="C58" s="26" t="s">
        <v>13</v>
      </c>
      <c r="D58" s="53"/>
      <c r="E58" s="54"/>
      <c r="F58" s="61"/>
      <c r="G58" s="62"/>
      <c r="H58" s="8" t="str">
        <f t="shared" ref="H58" si="52">IF(B58="","",IF(G58="",IF(SUM(D$4:F$583)=0,"",IF(SUM(D58:F58)=0,999,IF(F58="",MAX(D58:E58),LARGE(D58:F58,2)))),998))</f>
        <v/>
      </c>
      <c r="I58" s="134" t="str">
        <f>IF(B58="","",výpočty!I58)</f>
        <v/>
      </c>
    </row>
    <row r="59" spans="1:9" ht="15" thickBot="1">
      <c r="A59" s="127"/>
      <c r="B59" s="133"/>
      <c r="C59" s="27" t="s">
        <v>14</v>
      </c>
      <c r="D59" s="57"/>
      <c r="E59" s="58"/>
      <c r="F59" s="63"/>
      <c r="G59" s="64"/>
      <c r="H59" s="11" t="str">
        <f t="shared" ref="H59" si="53">IF(B58="","",IF(G59="",IF(SUM(D$4:F$83)=0,"",IF(SUM(D59:F59)=0,999,IF(F59="",MAX(D59:E59),LARGE(D59:F59,2)))),998))</f>
        <v/>
      </c>
      <c r="I59" s="135"/>
    </row>
    <row r="60" spans="1:9">
      <c r="A60" s="126" t="str">
        <f>IF(startovka!A60="","",startovka!A60)</f>
        <v/>
      </c>
      <c r="B60" s="132" t="str">
        <f>IF(startovka!B60="","",startovka!B60)</f>
        <v/>
      </c>
      <c r="C60" s="26" t="s">
        <v>13</v>
      </c>
      <c r="D60" s="53"/>
      <c r="E60" s="54"/>
      <c r="F60" s="61"/>
      <c r="G60" s="62"/>
      <c r="H60" s="8" t="str">
        <f t="shared" ref="H60" si="54">IF(B60="","",IF(G60="",IF(SUM(D$4:F$583)=0,"",IF(SUM(D60:F60)=0,999,IF(F60="",MAX(D60:E60),LARGE(D60:F60,2)))),998))</f>
        <v/>
      </c>
      <c r="I60" s="134" t="str">
        <f>IF(B60="","",výpočty!I60)</f>
        <v/>
      </c>
    </row>
    <row r="61" spans="1:9" ht="15" thickBot="1">
      <c r="A61" s="127"/>
      <c r="B61" s="133"/>
      <c r="C61" s="27" t="s">
        <v>14</v>
      </c>
      <c r="D61" s="57"/>
      <c r="E61" s="58"/>
      <c r="F61" s="63"/>
      <c r="G61" s="64"/>
      <c r="H61" s="11" t="str">
        <f t="shared" ref="H61" si="55">IF(B60="","",IF(G61="",IF(SUM(D$4:F$83)=0,"",IF(SUM(D61:F61)=0,999,IF(F61="",MAX(D61:E61),LARGE(D61:F61,2)))),998))</f>
        <v/>
      </c>
      <c r="I61" s="135"/>
    </row>
    <row r="62" spans="1:9">
      <c r="A62" s="126" t="str">
        <f>IF(startovka!A62="","",startovka!A62)</f>
        <v/>
      </c>
      <c r="B62" s="132" t="str">
        <f>IF(startovka!B62="","",startovka!B62)</f>
        <v/>
      </c>
      <c r="C62" s="26" t="s">
        <v>13</v>
      </c>
      <c r="D62" s="53"/>
      <c r="E62" s="54"/>
      <c r="F62" s="61"/>
      <c r="G62" s="62"/>
      <c r="H62" s="8" t="str">
        <f t="shared" ref="H62" si="56">IF(B62="","",IF(G62="",IF(SUM(D$4:F$583)=0,"",IF(SUM(D62:F62)=0,999,IF(F62="",MAX(D62:E62),LARGE(D62:F62,2)))),998))</f>
        <v/>
      </c>
      <c r="I62" s="134" t="str">
        <f>IF(B62="","",výpočty!I62)</f>
        <v/>
      </c>
    </row>
    <row r="63" spans="1:9" ht="15" thickBot="1">
      <c r="A63" s="127"/>
      <c r="B63" s="133"/>
      <c r="C63" s="27" t="s">
        <v>14</v>
      </c>
      <c r="D63" s="57"/>
      <c r="E63" s="58"/>
      <c r="F63" s="63"/>
      <c r="G63" s="64"/>
      <c r="H63" s="11" t="str">
        <f t="shared" ref="H63" si="57">IF(B62="","",IF(G63="",IF(SUM(D$4:F$83)=0,"",IF(SUM(D63:F63)=0,999,IF(F63="",MAX(D63:E63),LARGE(D63:F63,2)))),998))</f>
        <v/>
      </c>
      <c r="I63" s="135"/>
    </row>
    <row r="64" spans="1:9">
      <c r="A64" s="126" t="str">
        <f>IF(startovka!A64="","",startovka!A64)</f>
        <v/>
      </c>
      <c r="B64" s="132" t="str">
        <f>IF(startovka!B64="","",startovka!B64)</f>
        <v/>
      </c>
      <c r="C64" s="26" t="s">
        <v>13</v>
      </c>
      <c r="D64" s="53"/>
      <c r="E64" s="54"/>
      <c r="F64" s="61"/>
      <c r="G64" s="62"/>
      <c r="H64" s="8" t="str">
        <f t="shared" ref="H64" si="58">IF(B64="","",IF(G64="",IF(SUM(D$4:F$583)=0,"",IF(SUM(D64:F64)=0,999,IF(F64="",MAX(D64:E64),LARGE(D64:F64,2)))),998))</f>
        <v/>
      </c>
      <c r="I64" s="134" t="str">
        <f>IF(B64="","",výpočty!I64)</f>
        <v/>
      </c>
    </row>
    <row r="65" spans="1:9" ht="15" thickBot="1">
      <c r="A65" s="127"/>
      <c r="B65" s="133"/>
      <c r="C65" s="27" t="s">
        <v>14</v>
      </c>
      <c r="D65" s="57"/>
      <c r="E65" s="58"/>
      <c r="F65" s="63"/>
      <c r="G65" s="64"/>
      <c r="H65" s="11" t="str">
        <f t="shared" ref="H65" si="59">IF(B64="","",IF(G65="",IF(SUM(D$4:F$83)=0,"",IF(SUM(D65:F65)=0,999,IF(F65="",MAX(D65:E65),LARGE(D65:F65,2)))),998))</f>
        <v/>
      </c>
      <c r="I65" s="135"/>
    </row>
    <row r="66" spans="1:9">
      <c r="A66" s="126" t="str">
        <f>IF(startovka!A66="","",startovka!A66)</f>
        <v/>
      </c>
      <c r="B66" s="132" t="str">
        <f>IF(startovka!B66="","",startovka!B66)</f>
        <v/>
      </c>
      <c r="C66" s="26" t="s">
        <v>13</v>
      </c>
      <c r="D66" s="53"/>
      <c r="E66" s="54"/>
      <c r="F66" s="61"/>
      <c r="G66" s="62"/>
      <c r="H66" s="8" t="str">
        <f t="shared" ref="H66" si="60">IF(B66="","",IF(G66="",IF(SUM(D$4:F$583)=0,"",IF(SUM(D66:F66)=0,999,IF(F66="",MAX(D66:E66),LARGE(D66:F66,2)))),998))</f>
        <v/>
      </c>
      <c r="I66" s="134" t="str">
        <f>IF(B66="","",výpočty!I66)</f>
        <v/>
      </c>
    </row>
    <row r="67" spans="1:9" ht="15" thickBot="1">
      <c r="A67" s="127"/>
      <c r="B67" s="133"/>
      <c r="C67" s="27" t="s">
        <v>14</v>
      </c>
      <c r="D67" s="57"/>
      <c r="E67" s="58"/>
      <c r="F67" s="63"/>
      <c r="G67" s="64"/>
      <c r="H67" s="11" t="str">
        <f t="shared" ref="H67" si="61">IF(B66="","",IF(G67="",IF(SUM(D$4:F$83)=0,"",IF(SUM(D67:F67)=0,999,IF(F67="",MAX(D67:E67),LARGE(D67:F67,2)))),998))</f>
        <v/>
      </c>
      <c r="I67" s="135"/>
    </row>
    <row r="68" spans="1:9">
      <c r="A68" s="126" t="str">
        <f>IF(startovka!A68="","",startovka!A68)</f>
        <v/>
      </c>
      <c r="B68" s="132" t="str">
        <f>IF(startovka!B68="","",startovka!B68)</f>
        <v/>
      </c>
      <c r="C68" s="26" t="s">
        <v>13</v>
      </c>
      <c r="D68" s="53"/>
      <c r="E68" s="54"/>
      <c r="F68" s="61"/>
      <c r="G68" s="62"/>
      <c r="H68" s="8" t="str">
        <f t="shared" ref="H68" si="62">IF(B68="","",IF(G68="",IF(SUM(D$4:F$583)=0,"",IF(SUM(D68:F68)=0,999,IF(F68="",MAX(D68:E68),LARGE(D68:F68,2)))),998))</f>
        <v/>
      </c>
      <c r="I68" s="134" t="str">
        <f>IF(B68="","",výpočty!I68)</f>
        <v/>
      </c>
    </row>
    <row r="69" spans="1:9" ht="15" thickBot="1">
      <c r="A69" s="127"/>
      <c r="B69" s="133"/>
      <c r="C69" s="27" t="s">
        <v>14</v>
      </c>
      <c r="D69" s="57"/>
      <c r="E69" s="58"/>
      <c r="F69" s="63"/>
      <c r="G69" s="64"/>
      <c r="H69" s="11" t="str">
        <f t="shared" ref="H69" si="63">IF(B68="","",IF(G69="",IF(SUM(D$4:F$83)=0,"",IF(SUM(D69:F69)=0,999,IF(F69="",MAX(D69:E69),LARGE(D69:F69,2)))),998))</f>
        <v/>
      </c>
      <c r="I69" s="135"/>
    </row>
    <row r="70" spans="1:9">
      <c r="A70" s="126" t="str">
        <f>IF(startovka!A70="","",startovka!A70)</f>
        <v/>
      </c>
      <c r="B70" s="132" t="str">
        <f>IF(startovka!B70="","",startovka!B70)</f>
        <v/>
      </c>
      <c r="C70" s="26" t="s">
        <v>13</v>
      </c>
      <c r="D70" s="53"/>
      <c r="E70" s="54"/>
      <c r="F70" s="61"/>
      <c r="G70" s="62"/>
      <c r="H70" s="8" t="str">
        <f t="shared" ref="H70" si="64">IF(B70="","",IF(G70="",IF(SUM(D$4:F$583)=0,"",IF(SUM(D70:F70)=0,999,IF(F70="",MAX(D70:E70),LARGE(D70:F70,2)))),998))</f>
        <v/>
      </c>
      <c r="I70" s="134" t="str">
        <f>IF(B70="","",výpočty!I70)</f>
        <v/>
      </c>
    </row>
    <row r="71" spans="1:9" ht="15" thickBot="1">
      <c r="A71" s="127"/>
      <c r="B71" s="133"/>
      <c r="C71" s="27" t="s">
        <v>14</v>
      </c>
      <c r="D71" s="57"/>
      <c r="E71" s="58"/>
      <c r="F71" s="63"/>
      <c r="G71" s="64"/>
      <c r="H71" s="11" t="str">
        <f t="shared" ref="H71" si="65">IF(B70="","",IF(G71="",IF(SUM(D$4:F$83)=0,"",IF(SUM(D71:F71)=0,999,IF(F71="",MAX(D71:E71),LARGE(D71:F71,2)))),998))</f>
        <v/>
      </c>
      <c r="I71" s="135"/>
    </row>
    <row r="72" spans="1:9">
      <c r="A72" s="126" t="str">
        <f>IF(startovka!A72="","",startovka!A72)</f>
        <v/>
      </c>
      <c r="B72" s="132" t="str">
        <f>IF(startovka!B72="","",startovka!B72)</f>
        <v/>
      </c>
      <c r="C72" s="26" t="s">
        <v>13</v>
      </c>
      <c r="D72" s="53"/>
      <c r="E72" s="54"/>
      <c r="F72" s="61"/>
      <c r="G72" s="62"/>
      <c r="H72" s="8" t="str">
        <f t="shared" ref="H72" si="66">IF(B72="","",IF(G72="",IF(SUM(D$4:F$583)=0,"",IF(SUM(D72:F72)=0,999,IF(F72="",MAX(D72:E72),LARGE(D72:F72,2)))),998))</f>
        <v/>
      </c>
      <c r="I72" s="134" t="str">
        <f>IF(B72="","",výpočty!I72)</f>
        <v/>
      </c>
    </row>
    <row r="73" spans="1:9" ht="15" thickBot="1">
      <c r="A73" s="127"/>
      <c r="B73" s="133"/>
      <c r="C73" s="27" t="s">
        <v>14</v>
      </c>
      <c r="D73" s="57"/>
      <c r="E73" s="58"/>
      <c r="F73" s="63"/>
      <c r="G73" s="64"/>
      <c r="H73" s="11" t="str">
        <f t="shared" ref="H73" si="67">IF(B72="","",IF(G73="",IF(SUM(D$4:F$83)=0,"",IF(SUM(D73:F73)=0,999,IF(F73="",MAX(D73:E73),LARGE(D73:F73,2)))),998))</f>
        <v/>
      </c>
      <c r="I73" s="135"/>
    </row>
    <row r="74" spans="1:9">
      <c r="A74" s="126" t="str">
        <f>IF(startovka!A74="","",startovka!A74)</f>
        <v/>
      </c>
      <c r="B74" s="132" t="str">
        <f>IF(startovka!B74="","",startovka!B74)</f>
        <v/>
      </c>
      <c r="C74" s="26" t="s">
        <v>13</v>
      </c>
      <c r="D74" s="53"/>
      <c r="E74" s="54"/>
      <c r="F74" s="61"/>
      <c r="G74" s="62"/>
      <c r="H74" s="8" t="str">
        <f t="shared" ref="H74" si="68">IF(B74="","",IF(G74="",IF(SUM(D$4:F$583)=0,"",IF(SUM(D74:F74)=0,999,IF(F74="",MAX(D74:E74),LARGE(D74:F74,2)))),998))</f>
        <v/>
      </c>
      <c r="I74" s="134" t="str">
        <f>IF(B74="","",výpočty!I74)</f>
        <v/>
      </c>
    </row>
    <row r="75" spans="1:9" ht="15" thickBot="1">
      <c r="A75" s="127"/>
      <c r="B75" s="133"/>
      <c r="C75" s="27" t="s">
        <v>14</v>
      </c>
      <c r="D75" s="57"/>
      <c r="E75" s="58"/>
      <c r="F75" s="63"/>
      <c r="G75" s="64"/>
      <c r="H75" s="11" t="str">
        <f t="shared" ref="H75" si="69">IF(B74="","",IF(G75="",IF(SUM(D$4:F$83)=0,"",IF(SUM(D75:F75)=0,999,IF(F75="",MAX(D75:E75),LARGE(D75:F75,2)))),998))</f>
        <v/>
      </c>
      <c r="I75" s="135"/>
    </row>
    <row r="76" spans="1:9">
      <c r="A76" s="126" t="str">
        <f>IF(startovka!A76="","",startovka!A76)</f>
        <v/>
      </c>
      <c r="B76" s="132" t="str">
        <f>IF(startovka!B76="","",startovka!B76)</f>
        <v/>
      </c>
      <c r="C76" s="26" t="s">
        <v>13</v>
      </c>
      <c r="D76" s="53"/>
      <c r="E76" s="54"/>
      <c r="F76" s="61"/>
      <c r="G76" s="62"/>
      <c r="H76" s="8" t="str">
        <f t="shared" ref="H76" si="70">IF(B76="","",IF(G76="",IF(SUM(D$4:F$583)=0,"",IF(SUM(D76:F76)=0,999,IF(F76="",MAX(D76:E76),LARGE(D76:F76,2)))),998))</f>
        <v/>
      </c>
      <c r="I76" s="134" t="str">
        <f>IF(B76="","",výpočty!I76)</f>
        <v/>
      </c>
    </row>
    <row r="77" spans="1:9" ht="15" thickBot="1">
      <c r="A77" s="127"/>
      <c r="B77" s="133"/>
      <c r="C77" s="27" t="s">
        <v>14</v>
      </c>
      <c r="D77" s="57"/>
      <c r="E77" s="58"/>
      <c r="F77" s="63"/>
      <c r="G77" s="64"/>
      <c r="H77" s="11" t="str">
        <f t="shared" ref="H77" si="71">IF(B76="","",IF(G77="",IF(SUM(D$4:F$83)=0,"",IF(SUM(D77:F77)=0,999,IF(F77="",MAX(D77:E77),LARGE(D77:F77,2)))),998))</f>
        <v/>
      </c>
      <c r="I77" s="135"/>
    </row>
    <row r="78" spans="1:9">
      <c r="A78" s="126" t="str">
        <f>IF(startovka!A78="","",startovka!A78)</f>
        <v/>
      </c>
      <c r="B78" s="132" t="str">
        <f>IF(startovka!B78="","",startovka!B78)</f>
        <v/>
      </c>
      <c r="C78" s="26" t="s">
        <v>13</v>
      </c>
      <c r="D78" s="53"/>
      <c r="E78" s="54"/>
      <c r="F78" s="61"/>
      <c r="G78" s="62"/>
      <c r="H78" s="8" t="str">
        <f t="shared" ref="H78" si="72">IF(B78="","",IF(G78="",IF(SUM(D$4:F$583)=0,"",IF(SUM(D78:F78)=0,999,IF(F78="",MAX(D78:E78),LARGE(D78:F78,2)))),998))</f>
        <v/>
      </c>
      <c r="I78" s="134" t="str">
        <f>IF(B78="","",výpočty!I78)</f>
        <v/>
      </c>
    </row>
    <row r="79" spans="1:9" ht="15" thickBot="1">
      <c r="A79" s="127"/>
      <c r="B79" s="133"/>
      <c r="C79" s="27" t="s">
        <v>14</v>
      </c>
      <c r="D79" s="57"/>
      <c r="E79" s="58"/>
      <c r="F79" s="63"/>
      <c r="G79" s="64"/>
      <c r="H79" s="11" t="str">
        <f t="shared" ref="H79" si="73">IF(B78="","",IF(G79="",IF(SUM(D$4:F$83)=0,"",IF(SUM(D79:F79)=0,999,IF(F79="",MAX(D79:E79),LARGE(D79:F79,2)))),998))</f>
        <v/>
      </c>
      <c r="I79" s="135"/>
    </row>
    <row r="80" spans="1:9">
      <c r="A80" s="126" t="str">
        <f>IF(startovka!A80="","",startovka!A80)</f>
        <v/>
      </c>
      <c r="B80" s="132" t="str">
        <f>IF(startovka!B80="","",startovka!B80)</f>
        <v/>
      </c>
      <c r="C80" s="26" t="s">
        <v>13</v>
      </c>
      <c r="D80" s="53"/>
      <c r="E80" s="54"/>
      <c r="F80" s="61"/>
      <c r="G80" s="62"/>
      <c r="H80" s="8" t="str">
        <f t="shared" ref="H80" si="74">IF(B80="","",IF(G80="",IF(SUM(D$4:F$583)=0,"",IF(SUM(D80:F80)=0,999,IF(F80="",MAX(D80:E80),LARGE(D80:F80,2)))),998))</f>
        <v/>
      </c>
      <c r="I80" s="134" t="str">
        <f>IF(B80="","",výpočty!I80)</f>
        <v/>
      </c>
    </row>
    <row r="81" spans="1:9" ht="15" thickBot="1">
      <c r="A81" s="127"/>
      <c r="B81" s="133"/>
      <c r="C81" s="27" t="s">
        <v>14</v>
      </c>
      <c r="D81" s="57"/>
      <c r="E81" s="58"/>
      <c r="F81" s="63"/>
      <c r="G81" s="64"/>
      <c r="H81" s="11" t="str">
        <f t="shared" ref="H81" si="75">IF(B80="","",IF(G81="",IF(SUM(D$4:F$83)=0,"",IF(SUM(D81:F81)=0,999,IF(F81="",MAX(D81:E81),LARGE(D81:F81,2)))),998))</f>
        <v/>
      </c>
      <c r="I81" s="135"/>
    </row>
    <row r="82" spans="1:9">
      <c r="A82" s="126" t="str">
        <f>IF(startovka!A82="","",startovka!A82)</f>
        <v/>
      </c>
      <c r="B82" s="132" t="str">
        <f>IF(startovka!B82="","",startovka!B82)</f>
        <v/>
      </c>
      <c r="C82" s="26" t="s">
        <v>13</v>
      </c>
      <c r="D82" s="53"/>
      <c r="E82" s="54"/>
      <c r="F82" s="61"/>
      <c r="G82" s="62"/>
      <c r="H82" s="8" t="str">
        <f t="shared" ref="H82" si="76">IF(B82="","",IF(G82="",IF(SUM(D$4:F$583)=0,"",IF(SUM(D82:F82)=0,999,IF(F82="",MAX(D82:E82),LARGE(D82:F82,2)))),998))</f>
        <v/>
      </c>
      <c r="I82" s="134" t="str">
        <f>IF(B82="","",výpočty!I82)</f>
        <v/>
      </c>
    </row>
    <row r="83" spans="1:9" ht="15" thickBot="1">
      <c r="A83" s="127"/>
      <c r="B83" s="133"/>
      <c r="C83" s="27" t="s">
        <v>14</v>
      </c>
      <c r="D83" s="57"/>
      <c r="E83" s="58"/>
      <c r="F83" s="63"/>
      <c r="G83" s="64"/>
      <c r="H83" s="11" t="str">
        <f t="shared" ref="H83" si="77">IF(B82="","",IF(G83="",IF(SUM(D$4:F$83)=0,"",IF(SUM(D83:F83)=0,999,IF(F83="",MAX(D83:E83),LARGE(D83:F83,2)))),998))</f>
        <v/>
      </c>
      <c r="I83" s="135"/>
    </row>
  </sheetData>
  <sheetProtection sheet="1" objects="1" scenarios="1"/>
  <mergeCells count="130">
    <mergeCell ref="I78:I79"/>
    <mergeCell ref="I80:I81"/>
    <mergeCell ref="I82:I83"/>
    <mergeCell ref="I68:I69"/>
    <mergeCell ref="I70:I71"/>
    <mergeCell ref="I72:I73"/>
    <mergeCell ref="I74:I75"/>
    <mergeCell ref="I76:I77"/>
    <mergeCell ref="I58:I59"/>
    <mergeCell ref="I60:I61"/>
    <mergeCell ref="I62:I63"/>
    <mergeCell ref="I64:I65"/>
    <mergeCell ref="I66:I67"/>
    <mergeCell ref="I48:I49"/>
    <mergeCell ref="I50:I51"/>
    <mergeCell ref="I52:I53"/>
    <mergeCell ref="I54:I55"/>
    <mergeCell ref="I56:I57"/>
    <mergeCell ref="I38:I39"/>
    <mergeCell ref="I40:I41"/>
    <mergeCell ref="I42:I43"/>
    <mergeCell ref="I44:I45"/>
    <mergeCell ref="I46:I47"/>
    <mergeCell ref="I28:I29"/>
    <mergeCell ref="I30:I31"/>
    <mergeCell ref="I32:I33"/>
    <mergeCell ref="I34:I35"/>
    <mergeCell ref="I36:I37"/>
    <mergeCell ref="I18:I19"/>
    <mergeCell ref="I20:I21"/>
    <mergeCell ref="I22:I23"/>
    <mergeCell ref="I24:I25"/>
    <mergeCell ref="I26:I27"/>
    <mergeCell ref="I8:I9"/>
    <mergeCell ref="I10:I11"/>
    <mergeCell ref="I12:I13"/>
    <mergeCell ref="I14:I15"/>
    <mergeCell ref="I16:I17"/>
    <mergeCell ref="A80:A81"/>
    <mergeCell ref="B80:B81"/>
    <mergeCell ref="A82:A83"/>
    <mergeCell ref="B82:B83"/>
    <mergeCell ref="A76:A77"/>
    <mergeCell ref="B76:B77"/>
    <mergeCell ref="A78:A79"/>
    <mergeCell ref="B78:B79"/>
    <mergeCell ref="A72:A73"/>
    <mergeCell ref="B72:B73"/>
    <mergeCell ref="A74:A75"/>
    <mergeCell ref="B74:B75"/>
    <mergeCell ref="A68:A69"/>
    <mergeCell ref="B68:B69"/>
    <mergeCell ref="A70:A71"/>
    <mergeCell ref="B70:B71"/>
    <mergeCell ref="A64:A65"/>
    <mergeCell ref="B64:B65"/>
    <mergeCell ref="A66:A67"/>
    <mergeCell ref="B66:B67"/>
    <mergeCell ref="A60:A61"/>
    <mergeCell ref="B60:B61"/>
    <mergeCell ref="A62:A63"/>
    <mergeCell ref="B62:B63"/>
    <mergeCell ref="A56:A57"/>
    <mergeCell ref="B56:B57"/>
    <mergeCell ref="A58:A59"/>
    <mergeCell ref="B58:B59"/>
    <mergeCell ref="A52:A53"/>
    <mergeCell ref="B52:B53"/>
    <mergeCell ref="A54:A55"/>
    <mergeCell ref="B54:B55"/>
    <mergeCell ref="A48:A49"/>
    <mergeCell ref="B48:B49"/>
    <mergeCell ref="A50:A51"/>
    <mergeCell ref="B50:B51"/>
    <mergeCell ref="A44:A45"/>
    <mergeCell ref="B44:B45"/>
    <mergeCell ref="A46:A47"/>
    <mergeCell ref="B46:B47"/>
    <mergeCell ref="A40:A41"/>
    <mergeCell ref="B40:B41"/>
    <mergeCell ref="A42:A43"/>
    <mergeCell ref="B42:B43"/>
    <mergeCell ref="A36:A37"/>
    <mergeCell ref="B36:B37"/>
    <mergeCell ref="A38:A39"/>
    <mergeCell ref="B38:B39"/>
    <mergeCell ref="A32:A33"/>
    <mergeCell ref="B32:B33"/>
    <mergeCell ref="A34:A35"/>
    <mergeCell ref="B34:B35"/>
    <mergeCell ref="A28:A29"/>
    <mergeCell ref="B28:B29"/>
    <mergeCell ref="A30:A31"/>
    <mergeCell ref="B30:B31"/>
    <mergeCell ref="A24:A25"/>
    <mergeCell ref="B24:B25"/>
    <mergeCell ref="A26:A27"/>
    <mergeCell ref="B26:B27"/>
    <mergeCell ref="A20:A21"/>
    <mergeCell ref="B20:B21"/>
    <mergeCell ref="A22:A23"/>
    <mergeCell ref="B22:B23"/>
    <mergeCell ref="A16:A17"/>
    <mergeCell ref="B16:B17"/>
    <mergeCell ref="A18:A19"/>
    <mergeCell ref="B18:B19"/>
    <mergeCell ref="A12:A13"/>
    <mergeCell ref="B12:B13"/>
    <mergeCell ref="A14:A15"/>
    <mergeCell ref="B14:B15"/>
    <mergeCell ref="A8:A9"/>
    <mergeCell ref="B8:B9"/>
    <mergeCell ref="A10:A11"/>
    <mergeCell ref="B10:B11"/>
    <mergeCell ref="A4:A5"/>
    <mergeCell ref="B4:B5"/>
    <mergeCell ref="I4:I5"/>
    <mergeCell ref="A6:A7"/>
    <mergeCell ref="B6:B7"/>
    <mergeCell ref="A1:C1"/>
    <mergeCell ref="D1:F1"/>
    <mergeCell ref="G1:G3"/>
    <mergeCell ref="H1:H3"/>
    <mergeCell ref="I1:I3"/>
    <mergeCell ref="A2:A3"/>
    <mergeCell ref="B2:C2"/>
    <mergeCell ref="D2:D3"/>
    <mergeCell ref="E2:E3"/>
    <mergeCell ref="F2:F3"/>
    <mergeCell ref="I6:I7"/>
  </mergeCells>
  <pageMargins left="0.70866141732283472" right="0.70866141732283472" top="0.78740157480314965" bottom="0.39370078740157483" header="0.31496062992125984" footer="0.31496062992125984"/>
  <pageSetup paperSize="9" scale="115" orientation="landscape" r:id="rId1"/>
  <rowBreaks count="1" manualBreakCount="1">
    <brk id="2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N83"/>
  <sheetViews>
    <sheetView view="pageBreakPreview" zoomScale="110" zoomScaleNormal="100" zoomScaleSheetLayoutView="11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12" sqref="A1:N13"/>
    </sheetView>
  </sheetViews>
  <sheetFormatPr defaultRowHeight="14.5"/>
  <cols>
    <col min="1" max="1" width="6.08984375" customWidth="1"/>
    <col min="2" max="2" width="26" customWidth="1"/>
    <col min="3" max="3" width="6.6328125" customWidth="1"/>
    <col min="4" max="7" width="9.453125" customWidth="1"/>
    <col min="8" max="11" width="9" customWidth="1"/>
    <col min="12" max="12" width="14.90625" customWidth="1"/>
    <col min="13" max="13" width="10.453125" customWidth="1"/>
    <col min="14" max="14" width="9" customWidth="1"/>
  </cols>
  <sheetData>
    <row r="1" spans="1:14" ht="27" customHeight="1" thickTop="1">
      <c r="A1" s="105" t="s">
        <v>40</v>
      </c>
      <c r="B1" s="105"/>
      <c r="C1" s="105"/>
      <c r="D1" s="150" t="s">
        <v>41</v>
      </c>
      <c r="E1" s="150"/>
      <c r="F1" s="150"/>
      <c r="G1" s="150"/>
      <c r="H1" s="151" t="s">
        <v>42</v>
      </c>
      <c r="I1" s="151"/>
      <c r="J1" s="151"/>
      <c r="K1" s="151"/>
      <c r="L1" s="219" t="s">
        <v>43</v>
      </c>
      <c r="M1" s="219"/>
      <c r="N1" s="219"/>
    </row>
    <row r="2" spans="1:14" ht="45" customHeight="1" thickBot="1">
      <c r="A2" s="109" t="str">
        <f>startovka!B2</f>
        <v>Kategorie: mladší</v>
      </c>
      <c r="B2" s="109"/>
      <c r="C2" s="109"/>
      <c r="D2" s="152" t="s">
        <v>82</v>
      </c>
      <c r="E2" s="112" t="s">
        <v>19</v>
      </c>
      <c r="F2" s="112" t="s">
        <v>20</v>
      </c>
      <c r="G2" s="114" t="s">
        <v>21</v>
      </c>
      <c r="H2" s="116" t="s">
        <v>44</v>
      </c>
      <c r="I2" s="131" t="s">
        <v>86</v>
      </c>
      <c r="J2" s="130" t="s">
        <v>45</v>
      </c>
      <c r="K2" s="130" t="s">
        <v>46</v>
      </c>
      <c r="L2" s="120" t="s">
        <v>29</v>
      </c>
      <c r="M2" s="122" t="str">
        <f>IF(SUM(E4:G83)=0,"čas ukončení pokusu", "Výsledný čas pokusu")</f>
        <v>Výsledný čas pokusu</v>
      </c>
      <c r="N2" s="124" t="s">
        <v>30</v>
      </c>
    </row>
    <row r="3" spans="1:14" ht="45" customHeight="1" thickBot="1">
      <c r="A3" s="18" t="s">
        <v>31</v>
      </c>
      <c r="B3" s="28" t="s">
        <v>12</v>
      </c>
      <c r="C3" s="19" t="s">
        <v>32</v>
      </c>
      <c r="D3" s="153"/>
      <c r="E3" s="113"/>
      <c r="F3" s="113"/>
      <c r="G3" s="115"/>
      <c r="H3" s="117"/>
      <c r="I3" s="149"/>
      <c r="J3" s="131"/>
      <c r="K3" s="131"/>
      <c r="L3" s="121"/>
      <c r="M3" s="123"/>
      <c r="N3" s="125"/>
    </row>
    <row r="4" spans="1:14" ht="19.5" customHeight="1">
      <c r="A4" s="126">
        <f>IF(startovka!A4="","",startovka!A4)</f>
        <v>1</v>
      </c>
      <c r="B4" s="132" t="str">
        <f>IF(startovka!B4="","",startovka!B4)</f>
        <v>Frenštát p. R.</v>
      </c>
      <c r="C4" s="29" t="s">
        <v>13</v>
      </c>
      <c r="D4" s="8">
        <v>114.376</v>
      </c>
      <c r="E4" s="9"/>
      <c r="F4" s="9"/>
      <c r="G4" s="20">
        <f>IF(B4="","",IF(SUM(D$4:F$583)=0,"",IF(D4="",999,IF(F4="",MAX(D4:E4),LARGE(D4:F4,2)))))</f>
        <v>114.376</v>
      </c>
      <c r="H4" s="8"/>
      <c r="I4" s="9"/>
      <c r="J4" s="9"/>
      <c r="K4" s="10"/>
      <c r="L4" s="8"/>
      <c r="M4" s="14">
        <f>IF(G4="","",IF(L4="",IF(G4=999,999,SUM(G4:K4)),998))</f>
        <v>114.376</v>
      </c>
      <c r="N4" s="134">
        <f>IF(B4="","",výpočty!L4)</f>
        <v>4</v>
      </c>
    </row>
    <row r="5" spans="1:14" ht="19.5" customHeight="1" thickBot="1">
      <c r="A5" s="127"/>
      <c r="B5" s="133"/>
      <c r="C5" s="30" t="s">
        <v>14</v>
      </c>
      <c r="D5" s="11">
        <v>113.767</v>
      </c>
      <c r="E5" s="12"/>
      <c r="F5" s="12"/>
      <c r="G5" s="21">
        <f>IF(B4="","",IF(SUM(D$4:F$583)=0,"",IF(D5="",999,IF(F5="",MAX(D5:E5),LARGE(D5:F5,2)))))</f>
        <v>113.767</v>
      </c>
      <c r="H5" s="11"/>
      <c r="I5" s="12"/>
      <c r="J5" s="12"/>
      <c r="K5" s="13"/>
      <c r="L5" s="11"/>
      <c r="M5" s="15">
        <f>IF(G5="","",IF(L5="",IF(G5=999,999,SUM(G5:K5)),998))</f>
        <v>113.767</v>
      </c>
      <c r="N5" s="135"/>
    </row>
    <row r="6" spans="1:14" ht="19.5" customHeight="1">
      <c r="A6" s="126">
        <f>IF(startovka!A6="","",startovka!A6)</f>
        <v>2</v>
      </c>
      <c r="B6" s="132" t="str">
        <f>IF(startovka!B6="","",startovka!B6)</f>
        <v>Tísek "A"</v>
      </c>
      <c r="C6" s="29" t="s">
        <v>13</v>
      </c>
      <c r="D6" s="8">
        <v>100.53100000000001</v>
      </c>
      <c r="E6" s="9"/>
      <c r="F6" s="9"/>
      <c r="G6" s="20">
        <f t="shared" ref="G6" si="0">IF(B6="","",IF(SUM(D$4:F$583)=0,"",IF(D6="",999,IF(F6="",MAX(D6:E6),LARGE(D6:F6,2)))))</f>
        <v>100.53100000000001</v>
      </c>
      <c r="H6" s="8"/>
      <c r="I6" s="9"/>
      <c r="J6" s="9"/>
      <c r="K6" s="10"/>
      <c r="L6" s="8"/>
      <c r="M6" s="14">
        <f t="shared" ref="M6:M69" si="1">IF(G6="","",IF(L6="",IF(G6=999,999,SUM(G6:K6)),998))</f>
        <v>100.53100000000001</v>
      </c>
      <c r="N6" s="134">
        <f>IF(B6="","",výpočty!L6)</f>
        <v>3</v>
      </c>
    </row>
    <row r="7" spans="1:14" ht="19.5" customHeight="1" thickBot="1">
      <c r="A7" s="127"/>
      <c r="B7" s="133"/>
      <c r="C7" s="30" t="s">
        <v>14</v>
      </c>
      <c r="D7" s="11">
        <v>100.11199999999999</v>
      </c>
      <c r="E7" s="12"/>
      <c r="F7" s="12"/>
      <c r="G7" s="21">
        <f t="shared" ref="G7" si="2">IF(B6="","",IF(SUM(D$4:F$583)=0,"",IF(D7="",999,IF(F7="",MAX(D7:E7),LARGE(D7:F7,2)))))</f>
        <v>100.11199999999999</v>
      </c>
      <c r="H7" s="11"/>
      <c r="I7" s="12"/>
      <c r="J7" s="12"/>
      <c r="K7" s="13"/>
      <c r="L7" s="11"/>
      <c r="M7" s="15">
        <f t="shared" si="1"/>
        <v>100.11199999999999</v>
      </c>
      <c r="N7" s="135"/>
    </row>
    <row r="8" spans="1:14" ht="19.5" customHeight="1">
      <c r="A8" s="126">
        <f>IF(startovka!A8="","",startovka!A8)</f>
        <v>3</v>
      </c>
      <c r="B8" s="132" t="str">
        <f>IF(startovka!B8="","",startovka!B8)</f>
        <v>Mniší</v>
      </c>
      <c r="C8" s="29" t="s">
        <v>13</v>
      </c>
      <c r="D8" s="8">
        <v>93.42</v>
      </c>
      <c r="E8" s="9"/>
      <c r="F8" s="9"/>
      <c r="G8" s="20">
        <f t="shared" ref="G8" si="3">IF(B8="","",IF(SUM(D$4:F$583)=0,"",IF(D8="",999,IF(F8="",MAX(D8:E8),LARGE(D8:F8,2)))))</f>
        <v>93.42</v>
      </c>
      <c r="H8" s="8"/>
      <c r="I8" s="9"/>
      <c r="J8" s="9"/>
      <c r="K8" s="10"/>
      <c r="L8" s="8"/>
      <c r="M8" s="14">
        <f t="shared" si="1"/>
        <v>93.42</v>
      </c>
      <c r="N8" s="134">
        <f>IF(B8="","",výpočty!L8)</f>
        <v>1</v>
      </c>
    </row>
    <row r="9" spans="1:14" ht="19.5" customHeight="1" thickBot="1">
      <c r="A9" s="127"/>
      <c r="B9" s="133"/>
      <c r="C9" s="30" t="s">
        <v>14</v>
      </c>
      <c r="D9" s="11">
        <v>91.311000000000007</v>
      </c>
      <c r="E9" s="12"/>
      <c r="F9" s="12"/>
      <c r="G9" s="21">
        <f t="shared" ref="G9" si="4">IF(B8="","",IF(SUM(D$4:F$583)=0,"",IF(D9="",999,IF(F9="",MAX(D9:E9),LARGE(D9:F9,2)))))</f>
        <v>91.311000000000007</v>
      </c>
      <c r="H9" s="11"/>
      <c r="I9" s="12"/>
      <c r="J9" s="12"/>
      <c r="K9" s="13"/>
      <c r="L9" s="11"/>
      <c r="M9" s="15">
        <f t="shared" si="1"/>
        <v>91.311000000000007</v>
      </c>
      <c r="N9" s="135"/>
    </row>
    <row r="10" spans="1:14" ht="19.5" customHeight="1">
      <c r="A10" s="126">
        <f>IF(startovka!A10="","",startovka!A10)</f>
        <v>4</v>
      </c>
      <c r="B10" s="132" t="str">
        <f>IF(startovka!B10="","",startovka!B10)</f>
        <v>Hájov</v>
      </c>
      <c r="C10" s="29" t="s">
        <v>13</v>
      </c>
      <c r="D10" s="8">
        <v>99.218000000000004</v>
      </c>
      <c r="E10" s="9"/>
      <c r="F10" s="9"/>
      <c r="G10" s="20">
        <f t="shared" ref="G10" si="5">IF(B10="","",IF(SUM(D$4:F$583)=0,"",IF(D10="",999,IF(F10="",MAX(D10:E10),LARGE(D10:F10,2)))))</f>
        <v>99.218000000000004</v>
      </c>
      <c r="H10" s="8"/>
      <c r="I10" s="9"/>
      <c r="J10" s="9"/>
      <c r="K10" s="10"/>
      <c r="L10" s="8"/>
      <c r="M10" s="14">
        <f t="shared" si="1"/>
        <v>99.218000000000004</v>
      </c>
      <c r="N10" s="134">
        <f>IF(B10="","",výpočty!L10)</f>
        <v>2</v>
      </c>
    </row>
    <row r="11" spans="1:14" ht="19.5" customHeight="1" thickBot="1">
      <c r="A11" s="127"/>
      <c r="B11" s="133"/>
      <c r="C11" s="30" t="s">
        <v>14</v>
      </c>
      <c r="D11" s="11">
        <v>94.769000000000005</v>
      </c>
      <c r="E11" s="12"/>
      <c r="F11" s="12"/>
      <c r="G11" s="21">
        <f t="shared" ref="G11" si="6">IF(B10="","",IF(SUM(D$4:F$583)=0,"",IF(D11="",999,IF(F11="",MAX(D11:E11),LARGE(D11:F11,2)))))</f>
        <v>94.769000000000005</v>
      </c>
      <c r="H11" s="11"/>
      <c r="I11" s="12"/>
      <c r="J11" s="12"/>
      <c r="K11" s="13"/>
      <c r="L11" s="11"/>
      <c r="M11" s="15">
        <f t="shared" si="1"/>
        <v>94.769000000000005</v>
      </c>
      <c r="N11" s="135"/>
    </row>
    <row r="12" spans="1:14" ht="19.5" customHeight="1">
      <c r="A12" s="126">
        <f>IF(startovka!A12="","",startovka!A12)</f>
        <v>5</v>
      </c>
      <c r="B12" s="132" t="str">
        <f>IF(startovka!B12="","",startovka!B12)</f>
        <v>Tísek "B"</v>
      </c>
      <c r="C12" s="29" t="s">
        <v>13</v>
      </c>
      <c r="D12" s="8">
        <v>134.65700000000001</v>
      </c>
      <c r="E12" s="9"/>
      <c r="F12" s="9"/>
      <c r="G12" s="20">
        <f t="shared" ref="G12" si="7">IF(B12="","",IF(SUM(D$4:F$583)=0,"",IF(D12="",999,IF(F12="",MAX(D12:E12),LARGE(D12:F12,2)))))</f>
        <v>134.65700000000001</v>
      </c>
      <c r="H12" s="8"/>
      <c r="I12" s="9"/>
      <c r="J12" s="9"/>
      <c r="K12" s="10"/>
      <c r="L12" s="8"/>
      <c r="M12" s="14">
        <f t="shared" si="1"/>
        <v>134.65700000000001</v>
      </c>
      <c r="N12" s="134">
        <f>IF(B12="","",výpočty!L12)</f>
        <v>5</v>
      </c>
    </row>
    <row r="13" spans="1:14" ht="19.5" customHeight="1" thickBot="1">
      <c r="A13" s="127"/>
      <c r="B13" s="133"/>
      <c r="C13" s="30" t="s">
        <v>14</v>
      </c>
      <c r="D13" s="11">
        <v>129.773</v>
      </c>
      <c r="E13" s="12"/>
      <c r="F13" s="12"/>
      <c r="G13" s="21">
        <f t="shared" ref="G13" si="8">IF(B12="","",IF(SUM(D$4:F$583)=0,"",IF(D13="",999,IF(F13="",MAX(D13:E13),LARGE(D13:F13,2)))))</f>
        <v>129.773</v>
      </c>
      <c r="H13" s="11"/>
      <c r="I13" s="12"/>
      <c r="J13" s="12"/>
      <c r="K13" s="13"/>
      <c r="L13" s="11"/>
      <c r="M13" s="15">
        <f t="shared" si="1"/>
        <v>129.773</v>
      </c>
      <c r="N13" s="135"/>
    </row>
    <row r="14" spans="1:14" ht="19.5" customHeight="1">
      <c r="A14" s="126" t="str">
        <f>IF(startovka!A14="","",startovka!A14)</f>
        <v/>
      </c>
      <c r="B14" s="132" t="str">
        <f>IF(startovka!B14="","",startovka!B14)</f>
        <v/>
      </c>
      <c r="C14" s="29" t="s">
        <v>13</v>
      </c>
      <c r="D14" s="8"/>
      <c r="E14" s="9"/>
      <c r="F14" s="9"/>
      <c r="G14" s="20" t="str">
        <f t="shared" ref="G14" si="9">IF(B14="","",IF(SUM(D$4:F$583)=0,"",IF(D14="",999,IF(F14="",MAX(D14:E14),LARGE(D14:F14,2)))))</f>
        <v/>
      </c>
      <c r="H14" s="8"/>
      <c r="I14" s="9"/>
      <c r="J14" s="9"/>
      <c r="K14" s="10"/>
      <c r="L14" s="8"/>
      <c r="M14" s="14" t="str">
        <f t="shared" si="1"/>
        <v/>
      </c>
      <c r="N14" s="134" t="str">
        <f>IF(B14="","",výpočty!L14)</f>
        <v/>
      </c>
    </row>
    <row r="15" spans="1:14" ht="19.5" customHeight="1" thickBot="1">
      <c r="A15" s="127"/>
      <c r="B15" s="133"/>
      <c r="C15" s="30" t="s">
        <v>14</v>
      </c>
      <c r="D15" s="11"/>
      <c r="E15" s="12"/>
      <c r="F15" s="12"/>
      <c r="G15" s="21" t="str">
        <f t="shared" ref="G15" si="10">IF(B14="","",IF(SUM(D$4:F$583)=0,"",IF(D15="",999,IF(F15="",MAX(D15:E15),LARGE(D15:F15,2)))))</f>
        <v/>
      </c>
      <c r="H15" s="11"/>
      <c r="I15" s="12"/>
      <c r="J15" s="12"/>
      <c r="K15" s="13"/>
      <c r="L15" s="11"/>
      <c r="M15" s="15" t="str">
        <f t="shared" si="1"/>
        <v/>
      </c>
      <c r="N15" s="135"/>
    </row>
    <row r="16" spans="1:14" ht="19.5" customHeight="1">
      <c r="A16" s="126" t="str">
        <f>IF(startovka!A16="","",startovka!A16)</f>
        <v/>
      </c>
      <c r="B16" s="132" t="str">
        <f>IF(startovka!B16="","",startovka!B16)</f>
        <v/>
      </c>
      <c r="C16" s="29" t="s">
        <v>13</v>
      </c>
      <c r="D16" s="8"/>
      <c r="E16" s="9"/>
      <c r="F16" s="9"/>
      <c r="G16" s="20" t="str">
        <f t="shared" ref="G16" si="11">IF(B16="","",IF(SUM(D$4:F$583)=0,"",IF(D16="",999,IF(F16="",MAX(D16:E16),LARGE(D16:F16,2)))))</f>
        <v/>
      </c>
      <c r="H16" s="8"/>
      <c r="I16" s="9"/>
      <c r="J16" s="9"/>
      <c r="K16" s="10"/>
      <c r="L16" s="8"/>
      <c r="M16" s="14" t="str">
        <f t="shared" si="1"/>
        <v/>
      </c>
      <c r="N16" s="134" t="str">
        <f>IF(B16="","",výpočty!L16)</f>
        <v/>
      </c>
    </row>
    <row r="17" spans="1:14" ht="19.5" customHeight="1" thickBot="1">
      <c r="A17" s="127"/>
      <c r="B17" s="133"/>
      <c r="C17" s="30" t="s">
        <v>14</v>
      </c>
      <c r="D17" s="11"/>
      <c r="E17" s="12"/>
      <c r="F17" s="12"/>
      <c r="G17" s="21" t="str">
        <f t="shared" ref="G17" si="12">IF(B16="","",IF(SUM(D$4:F$583)=0,"",IF(D17="",999,IF(F17="",MAX(D17:E17),LARGE(D17:F17,2)))))</f>
        <v/>
      </c>
      <c r="H17" s="11"/>
      <c r="I17" s="12"/>
      <c r="J17" s="12"/>
      <c r="K17" s="13"/>
      <c r="L17" s="11"/>
      <c r="M17" s="15" t="str">
        <f t="shared" si="1"/>
        <v/>
      </c>
      <c r="N17" s="135"/>
    </row>
    <row r="18" spans="1:14" ht="19.5" customHeight="1">
      <c r="A18" s="126" t="str">
        <f>IF(startovka!A18="","",startovka!A18)</f>
        <v/>
      </c>
      <c r="B18" s="132" t="str">
        <f>IF(startovka!B18="","",startovka!B18)</f>
        <v/>
      </c>
      <c r="C18" s="29" t="s">
        <v>13</v>
      </c>
      <c r="D18" s="8"/>
      <c r="E18" s="9"/>
      <c r="F18" s="9"/>
      <c r="G18" s="20" t="str">
        <f t="shared" ref="G18" si="13">IF(B18="","",IF(SUM(D$4:F$583)=0,"",IF(D18="",999,IF(F18="",MAX(D18:E18),LARGE(D18:F18,2)))))</f>
        <v/>
      </c>
      <c r="H18" s="8"/>
      <c r="I18" s="9"/>
      <c r="J18" s="9"/>
      <c r="K18" s="10"/>
      <c r="L18" s="8"/>
      <c r="M18" s="14" t="str">
        <f t="shared" si="1"/>
        <v/>
      </c>
      <c r="N18" s="134" t="str">
        <f>IF(B18="","",výpočty!L18)</f>
        <v/>
      </c>
    </row>
    <row r="19" spans="1:14" ht="19.5" customHeight="1" thickBot="1">
      <c r="A19" s="127"/>
      <c r="B19" s="133"/>
      <c r="C19" s="30" t="s">
        <v>14</v>
      </c>
      <c r="D19" s="11"/>
      <c r="E19" s="12"/>
      <c r="F19" s="12"/>
      <c r="G19" s="21" t="str">
        <f t="shared" ref="G19" si="14">IF(B18="","",IF(SUM(D$4:F$583)=0,"",IF(D19="",999,IF(F19="",MAX(D19:E19),LARGE(D19:F19,2)))))</f>
        <v/>
      </c>
      <c r="H19" s="11"/>
      <c r="I19" s="12"/>
      <c r="J19" s="12"/>
      <c r="K19" s="13"/>
      <c r="L19" s="11"/>
      <c r="M19" s="15" t="str">
        <f t="shared" si="1"/>
        <v/>
      </c>
      <c r="N19" s="135"/>
    </row>
    <row r="20" spans="1:14" ht="19.5" customHeight="1">
      <c r="A20" s="126" t="str">
        <f>IF(startovka!A20="","",startovka!A20)</f>
        <v/>
      </c>
      <c r="B20" s="132" t="str">
        <f>IF(startovka!B20="","",startovka!B20)</f>
        <v/>
      </c>
      <c r="C20" s="29" t="s">
        <v>13</v>
      </c>
      <c r="D20" s="8"/>
      <c r="E20" s="9"/>
      <c r="F20" s="9"/>
      <c r="G20" s="20" t="str">
        <f t="shared" ref="G20" si="15">IF(B20="","",IF(SUM(D$4:F$583)=0,"",IF(D20="",999,IF(F20="",MAX(D20:E20),LARGE(D20:F20,2)))))</f>
        <v/>
      </c>
      <c r="H20" s="8"/>
      <c r="I20" s="9"/>
      <c r="J20" s="9"/>
      <c r="K20" s="10"/>
      <c r="L20" s="8"/>
      <c r="M20" s="14" t="str">
        <f t="shared" si="1"/>
        <v/>
      </c>
      <c r="N20" s="134" t="str">
        <f>IF(B20="","",výpočty!L20)</f>
        <v/>
      </c>
    </row>
    <row r="21" spans="1:14" ht="19.5" customHeight="1" thickBot="1">
      <c r="A21" s="127"/>
      <c r="B21" s="133"/>
      <c r="C21" s="30" t="s">
        <v>14</v>
      </c>
      <c r="D21" s="11"/>
      <c r="E21" s="12"/>
      <c r="F21" s="12"/>
      <c r="G21" s="21" t="str">
        <f t="shared" ref="G21" si="16">IF(B20="","",IF(SUM(D$4:F$583)=0,"",IF(D21="",999,IF(F21="",MAX(D21:E21),LARGE(D21:F21,2)))))</f>
        <v/>
      </c>
      <c r="H21" s="11"/>
      <c r="I21" s="12"/>
      <c r="J21" s="12"/>
      <c r="K21" s="13"/>
      <c r="L21" s="11"/>
      <c r="M21" s="15" t="str">
        <f t="shared" si="1"/>
        <v/>
      </c>
      <c r="N21" s="135"/>
    </row>
    <row r="22" spans="1:14" ht="19.5" customHeight="1">
      <c r="A22" s="126" t="str">
        <f>IF(startovka!A22="","",startovka!A22)</f>
        <v/>
      </c>
      <c r="B22" s="132" t="str">
        <f>IF(startovka!B22="","",startovka!B22)</f>
        <v/>
      </c>
      <c r="C22" s="29" t="s">
        <v>13</v>
      </c>
      <c r="D22" s="8"/>
      <c r="E22" s="9"/>
      <c r="F22" s="9"/>
      <c r="G22" s="20" t="str">
        <f t="shared" ref="G22" si="17">IF(B22="","",IF(SUM(D$4:F$583)=0,"",IF(D22="",999,IF(F22="",MAX(D22:E22),LARGE(D22:F22,2)))))</f>
        <v/>
      </c>
      <c r="H22" s="8"/>
      <c r="I22" s="9"/>
      <c r="J22" s="9"/>
      <c r="K22" s="10"/>
      <c r="L22" s="8"/>
      <c r="M22" s="14" t="str">
        <f t="shared" si="1"/>
        <v/>
      </c>
      <c r="N22" s="134" t="str">
        <f>IF(B22="","",výpočty!L22)</f>
        <v/>
      </c>
    </row>
    <row r="23" spans="1:14" ht="19.5" customHeight="1" thickBot="1">
      <c r="A23" s="127"/>
      <c r="B23" s="133"/>
      <c r="C23" s="30" t="s">
        <v>14</v>
      </c>
      <c r="D23" s="11"/>
      <c r="E23" s="12"/>
      <c r="F23" s="12"/>
      <c r="G23" s="21" t="str">
        <f t="shared" ref="G23" si="18">IF(B22="","",IF(SUM(D$4:F$583)=0,"",IF(D23="",999,IF(F23="",MAX(D23:E23),LARGE(D23:F23,2)))))</f>
        <v/>
      </c>
      <c r="H23" s="11"/>
      <c r="I23" s="12"/>
      <c r="J23" s="12"/>
      <c r="K23" s="13"/>
      <c r="L23" s="11"/>
      <c r="M23" s="15" t="str">
        <f t="shared" si="1"/>
        <v/>
      </c>
      <c r="N23" s="135"/>
    </row>
    <row r="24" spans="1:14" ht="19.5" customHeight="1">
      <c r="A24" s="126" t="str">
        <f>IF(startovka!A24="","",startovka!A24)</f>
        <v/>
      </c>
      <c r="B24" s="132" t="str">
        <f>IF(startovka!B24="","",startovka!B24)</f>
        <v/>
      </c>
      <c r="C24" s="29" t="s">
        <v>13</v>
      </c>
      <c r="D24" s="8"/>
      <c r="E24" s="9"/>
      <c r="F24" s="9"/>
      <c r="G24" s="20" t="str">
        <f t="shared" ref="G24" si="19">IF(B24="","",IF(SUM(D$4:F$583)=0,"",IF(D24="",999,IF(F24="",MAX(D24:E24),LARGE(D24:F24,2)))))</f>
        <v/>
      </c>
      <c r="H24" s="8"/>
      <c r="I24" s="9"/>
      <c r="J24" s="9"/>
      <c r="K24" s="10"/>
      <c r="L24" s="8"/>
      <c r="M24" s="14" t="str">
        <f t="shared" si="1"/>
        <v/>
      </c>
      <c r="N24" s="134" t="str">
        <f>IF(B24="","",výpočty!L24)</f>
        <v/>
      </c>
    </row>
    <row r="25" spans="1:14" ht="19.5" customHeight="1" thickBot="1">
      <c r="A25" s="127"/>
      <c r="B25" s="133"/>
      <c r="C25" s="30" t="s">
        <v>14</v>
      </c>
      <c r="D25" s="11"/>
      <c r="E25" s="12"/>
      <c r="F25" s="12"/>
      <c r="G25" s="21" t="str">
        <f t="shared" ref="G25" si="20">IF(B24="","",IF(SUM(D$4:F$583)=0,"",IF(D25="",999,IF(F25="",MAX(D25:E25),LARGE(D25:F25,2)))))</f>
        <v/>
      </c>
      <c r="H25" s="11"/>
      <c r="I25" s="12"/>
      <c r="J25" s="12"/>
      <c r="K25" s="13"/>
      <c r="L25" s="11"/>
      <c r="M25" s="15" t="str">
        <f t="shared" si="1"/>
        <v/>
      </c>
      <c r="N25" s="135"/>
    </row>
    <row r="26" spans="1:14" ht="19.5" customHeight="1">
      <c r="A26" s="126" t="str">
        <f>IF(startovka!A26="","",startovka!A26)</f>
        <v/>
      </c>
      <c r="B26" s="132" t="str">
        <f>IF(startovka!B26="","",startovka!B26)</f>
        <v/>
      </c>
      <c r="C26" s="29" t="s">
        <v>13</v>
      </c>
      <c r="D26" s="8"/>
      <c r="E26" s="9"/>
      <c r="F26" s="9"/>
      <c r="G26" s="20" t="str">
        <f t="shared" ref="G26" si="21">IF(B26="","",IF(SUM(D$4:F$583)=0,"",IF(D26="",999,IF(F26="",MAX(D26:E26),LARGE(D26:F26,2)))))</f>
        <v/>
      </c>
      <c r="H26" s="8"/>
      <c r="I26" s="9"/>
      <c r="J26" s="9"/>
      <c r="K26" s="10"/>
      <c r="L26" s="8"/>
      <c r="M26" s="14" t="str">
        <f t="shared" si="1"/>
        <v/>
      </c>
      <c r="N26" s="134" t="str">
        <f>IF(B26="","",výpočty!L26)</f>
        <v/>
      </c>
    </row>
    <row r="27" spans="1:14" ht="19.5" customHeight="1" thickBot="1">
      <c r="A27" s="127"/>
      <c r="B27" s="133"/>
      <c r="C27" s="30" t="s">
        <v>14</v>
      </c>
      <c r="D27" s="11"/>
      <c r="E27" s="12"/>
      <c r="F27" s="12"/>
      <c r="G27" s="21" t="str">
        <f t="shared" ref="G27" si="22">IF(B26="","",IF(SUM(D$4:F$583)=0,"",IF(D27="",999,IF(F27="",MAX(D27:E27),LARGE(D27:F27,2)))))</f>
        <v/>
      </c>
      <c r="H27" s="11"/>
      <c r="I27" s="12"/>
      <c r="J27" s="12"/>
      <c r="K27" s="13"/>
      <c r="L27" s="11"/>
      <c r="M27" s="15" t="str">
        <f t="shared" si="1"/>
        <v/>
      </c>
      <c r="N27" s="135"/>
    </row>
    <row r="28" spans="1:14" ht="19.5" customHeight="1">
      <c r="A28" s="126" t="str">
        <f>IF(startovka!A28="","",startovka!A28)</f>
        <v/>
      </c>
      <c r="B28" s="132" t="str">
        <f>IF(startovka!B28="","",startovka!B28)</f>
        <v/>
      </c>
      <c r="C28" s="29" t="s">
        <v>13</v>
      </c>
      <c r="D28" s="8"/>
      <c r="E28" s="9"/>
      <c r="F28" s="9"/>
      <c r="G28" s="20" t="str">
        <f t="shared" ref="G28" si="23">IF(B28="","",IF(SUM(D$4:F$583)=0,"",IF(D28="",999,IF(F28="",MAX(D28:E28),LARGE(D28:F28,2)))))</f>
        <v/>
      </c>
      <c r="H28" s="8"/>
      <c r="I28" s="9"/>
      <c r="J28" s="9"/>
      <c r="K28" s="10"/>
      <c r="L28" s="8"/>
      <c r="M28" s="14" t="str">
        <f t="shared" si="1"/>
        <v/>
      </c>
      <c r="N28" s="134" t="str">
        <f>IF(B28="","",výpočty!L28)</f>
        <v/>
      </c>
    </row>
    <row r="29" spans="1:14" ht="19.5" customHeight="1" thickBot="1">
      <c r="A29" s="127"/>
      <c r="B29" s="133"/>
      <c r="C29" s="30" t="s">
        <v>14</v>
      </c>
      <c r="D29" s="11"/>
      <c r="E29" s="12"/>
      <c r="F29" s="12"/>
      <c r="G29" s="21" t="str">
        <f t="shared" ref="G29" si="24">IF(B28="","",IF(SUM(D$4:F$583)=0,"",IF(D29="",999,IF(F29="",MAX(D29:E29),LARGE(D29:F29,2)))))</f>
        <v/>
      </c>
      <c r="H29" s="11"/>
      <c r="I29" s="12"/>
      <c r="J29" s="12"/>
      <c r="K29" s="13"/>
      <c r="L29" s="11"/>
      <c r="M29" s="15" t="str">
        <f t="shared" si="1"/>
        <v/>
      </c>
      <c r="N29" s="135"/>
    </row>
    <row r="30" spans="1:14" ht="19.5" customHeight="1">
      <c r="A30" s="126" t="str">
        <f>IF(startovka!A30="","",startovka!A30)</f>
        <v/>
      </c>
      <c r="B30" s="132" t="str">
        <f>IF(startovka!B30="","",startovka!B30)</f>
        <v/>
      </c>
      <c r="C30" s="29" t="s">
        <v>13</v>
      </c>
      <c r="D30" s="8"/>
      <c r="E30" s="9"/>
      <c r="F30" s="9"/>
      <c r="G30" s="20" t="str">
        <f t="shared" ref="G30" si="25">IF(B30="","",IF(SUM(D$4:F$583)=0,"",IF(D30="",999,IF(F30="",MAX(D30:E30),LARGE(D30:F30,2)))))</f>
        <v/>
      </c>
      <c r="H30" s="8"/>
      <c r="I30" s="9"/>
      <c r="J30" s="9"/>
      <c r="K30" s="10"/>
      <c r="L30" s="8"/>
      <c r="M30" s="14" t="str">
        <f t="shared" si="1"/>
        <v/>
      </c>
      <c r="N30" s="134" t="str">
        <f>IF(B30="","",výpočty!L30)</f>
        <v/>
      </c>
    </row>
    <row r="31" spans="1:14" ht="19.5" customHeight="1" thickBot="1">
      <c r="A31" s="127"/>
      <c r="B31" s="133"/>
      <c r="C31" s="30" t="s">
        <v>14</v>
      </c>
      <c r="D31" s="11"/>
      <c r="E31" s="12"/>
      <c r="F31" s="12"/>
      <c r="G31" s="21" t="str">
        <f t="shared" ref="G31" si="26">IF(B30="","",IF(SUM(D$4:F$583)=0,"",IF(D31="",999,IF(F31="",MAX(D31:E31),LARGE(D31:F31,2)))))</f>
        <v/>
      </c>
      <c r="H31" s="11"/>
      <c r="I31" s="12"/>
      <c r="J31" s="12"/>
      <c r="K31" s="13"/>
      <c r="L31" s="11"/>
      <c r="M31" s="15" t="str">
        <f t="shared" si="1"/>
        <v/>
      </c>
      <c r="N31" s="135"/>
    </row>
    <row r="32" spans="1:14" ht="19.5" customHeight="1">
      <c r="A32" s="126" t="str">
        <f>IF(startovka!A32="","",startovka!A32)</f>
        <v/>
      </c>
      <c r="B32" s="132" t="str">
        <f>IF(startovka!B32="","",startovka!B32)</f>
        <v/>
      </c>
      <c r="C32" s="29" t="s">
        <v>13</v>
      </c>
      <c r="D32" s="8"/>
      <c r="E32" s="9"/>
      <c r="F32" s="9"/>
      <c r="G32" s="20" t="str">
        <f t="shared" ref="G32" si="27">IF(B32="","",IF(SUM(D$4:F$583)=0,"",IF(D32="",999,IF(F32="",MAX(D32:E32),LARGE(D32:F32,2)))))</f>
        <v/>
      </c>
      <c r="H32" s="8"/>
      <c r="I32" s="9"/>
      <c r="J32" s="9"/>
      <c r="K32" s="10"/>
      <c r="L32" s="8"/>
      <c r="M32" s="14" t="str">
        <f t="shared" si="1"/>
        <v/>
      </c>
      <c r="N32" s="134" t="str">
        <f>IF(B32="","",výpočty!L32)</f>
        <v/>
      </c>
    </row>
    <row r="33" spans="1:14" ht="19.5" customHeight="1" thickBot="1">
      <c r="A33" s="127"/>
      <c r="B33" s="133"/>
      <c r="C33" s="30" t="s">
        <v>14</v>
      </c>
      <c r="D33" s="11"/>
      <c r="E33" s="12"/>
      <c r="F33" s="12"/>
      <c r="G33" s="21" t="str">
        <f t="shared" ref="G33" si="28">IF(B32="","",IF(SUM(D$4:F$583)=0,"",IF(D33="",999,IF(F33="",MAX(D33:E33),LARGE(D33:F33,2)))))</f>
        <v/>
      </c>
      <c r="H33" s="11"/>
      <c r="I33" s="12"/>
      <c r="J33" s="12"/>
      <c r="K33" s="13"/>
      <c r="L33" s="11"/>
      <c r="M33" s="15" t="str">
        <f t="shared" si="1"/>
        <v/>
      </c>
      <c r="N33" s="135"/>
    </row>
    <row r="34" spans="1:14" ht="19.5" customHeight="1">
      <c r="A34" s="126" t="str">
        <f>IF(startovka!A34="","",startovka!A34)</f>
        <v/>
      </c>
      <c r="B34" s="132" t="str">
        <f>IF(startovka!B34="","",startovka!B34)</f>
        <v/>
      </c>
      <c r="C34" s="29" t="s">
        <v>13</v>
      </c>
      <c r="D34" s="8"/>
      <c r="E34" s="9"/>
      <c r="F34" s="9"/>
      <c r="G34" s="20" t="str">
        <f t="shared" ref="G34" si="29">IF(B34="","",IF(SUM(D$4:F$583)=0,"",IF(D34="",999,IF(F34="",MAX(D34:E34),LARGE(D34:F34,2)))))</f>
        <v/>
      </c>
      <c r="H34" s="8"/>
      <c r="I34" s="9"/>
      <c r="J34" s="9"/>
      <c r="K34" s="10"/>
      <c r="L34" s="8"/>
      <c r="M34" s="14" t="str">
        <f t="shared" si="1"/>
        <v/>
      </c>
      <c r="N34" s="134" t="str">
        <f>IF(B34="","",výpočty!L34)</f>
        <v/>
      </c>
    </row>
    <row r="35" spans="1:14" ht="19.5" customHeight="1" thickBot="1">
      <c r="A35" s="127"/>
      <c r="B35" s="133"/>
      <c r="C35" s="30" t="s">
        <v>14</v>
      </c>
      <c r="D35" s="11"/>
      <c r="E35" s="12"/>
      <c r="F35" s="12"/>
      <c r="G35" s="21" t="str">
        <f t="shared" ref="G35" si="30">IF(B34="","",IF(SUM(D$4:F$583)=0,"",IF(D35="",999,IF(F35="",MAX(D35:E35),LARGE(D35:F35,2)))))</f>
        <v/>
      </c>
      <c r="H35" s="11"/>
      <c r="I35" s="12"/>
      <c r="J35" s="12"/>
      <c r="K35" s="13"/>
      <c r="L35" s="11"/>
      <c r="M35" s="15" t="str">
        <f t="shared" si="1"/>
        <v/>
      </c>
      <c r="N35" s="135"/>
    </row>
    <row r="36" spans="1:14" ht="19.5" customHeight="1">
      <c r="A36" s="126" t="str">
        <f>IF(startovka!A36="","",startovka!A36)</f>
        <v/>
      </c>
      <c r="B36" s="132" t="str">
        <f>IF(startovka!B36="","",startovka!B36)</f>
        <v/>
      </c>
      <c r="C36" s="29" t="s">
        <v>13</v>
      </c>
      <c r="D36" s="8"/>
      <c r="E36" s="9"/>
      <c r="F36" s="9"/>
      <c r="G36" s="20" t="str">
        <f t="shared" ref="G36" si="31">IF(B36="","",IF(SUM(D$4:F$583)=0,"",IF(D36="",999,IF(F36="",MAX(D36:E36),LARGE(D36:F36,2)))))</f>
        <v/>
      </c>
      <c r="H36" s="8"/>
      <c r="I36" s="9"/>
      <c r="J36" s="9"/>
      <c r="K36" s="10"/>
      <c r="L36" s="8"/>
      <c r="M36" s="14" t="str">
        <f t="shared" si="1"/>
        <v/>
      </c>
      <c r="N36" s="134" t="str">
        <f>IF(B36="","",výpočty!L36)</f>
        <v/>
      </c>
    </row>
    <row r="37" spans="1:14" ht="19.5" customHeight="1" thickBot="1">
      <c r="A37" s="127"/>
      <c r="B37" s="133"/>
      <c r="C37" s="30" t="s">
        <v>14</v>
      </c>
      <c r="D37" s="11"/>
      <c r="E37" s="12"/>
      <c r="F37" s="12"/>
      <c r="G37" s="21" t="str">
        <f t="shared" ref="G37" si="32">IF(B36="","",IF(SUM(D$4:F$583)=0,"",IF(D37="",999,IF(F37="",MAX(D37:E37),LARGE(D37:F37,2)))))</f>
        <v/>
      </c>
      <c r="H37" s="11"/>
      <c r="I37" s="12"/>
      <c r="J37" s="12"/>
      <c r="K37" s="13"/>
      <c r="L37" s="11"/>
      <c r="M37" s="15" t="str">
        <f t="shared" si="1"/>
        <v/>
      </c>
      <c r="N37" s="135"/>
    </row>
    <row r="38" spans="1:14" ht="19.5" customHeight="1">
      <c r="A38" s="126" t="str">
        <f>IF(startovka!A38="","",startovka!A38)</f>
        <v/>
      </c>
      <c r="B38" s="132" t="str">
        <f>IF(startovka!B38="","",startovka!B38)</f>
        <v/>
      </c>
      <c r="C38" s="29" t="s">
        <v>13</v>
      </c>
      <c r="D38" s="8"/>
      <c r="E38" s="9"/>
      <c r="F38" s="9"/>
      <c r="G38" s="20" t="str">
        <f t="shared" ref="G38" si="33">IF(B38="","",IF(SUM(D$4:F$583)=0,"",IF(D38="",999,IF(F38="",MAX(D38:E38),LARGE(D38:F38,2)))))</f>
        <v/>
      </c>
      <c r="H38" s="8"/>
      <c r="I38" s="9"/>
      <c r="J38" s="9"/>
      <c r="K38" s="10"/>
      <c r="L38" s="8"/>
      <c r="M38" s="14" t="str">
        <f t="shared" si="1"/>
        <v/>
      </c>
      <c r="N38" s="134" t="str">
        <f>IF(B38="","",výpočty!L38)</f>
        <v/>
      </c>
    </row>
    <row r="39" spans="1:14" ht="19.5" customHeight="1" thickBot="1">
      <c r="A39" s="127"/>
      <c r="B39" s="133"/>
      <c r="C39" s="30" t="s">
        <v>14</v>
      </c>
      <c r="D39" s="11"/>
      <c r="E39" s="12"/>
      <c r="F39" s="12"/>
      <c r="G39" s="21" t="str">
        <f t="shared" ref="G39" si="34">IF(B38="","",IF(SUM(D$4:F$583)=0,"",IF(D39="",999,IF(F39="",MAX(D39:E39),LARGE(D39:F39,2)))))</f>
        <v/>
      </c>
      <c r="H39" s="11"/>
      <c r="I39" s="12"/>
      <c r="J39" s="12"/>
      <c r="K39" s="13"/>
      <c r="L39" s="11"/>
      <c r="M39" s="15" t="str">
        <f t="shared" si="1"/>
        <v/>
      </c>
      <c r="N39" s="135"/>
    </row>
    <row r="40" spans="1:14" ht="19.5" customHeight="1">
      <c r="A40" s="126" t="str">
        <f>IF(startovka!A40="","",startovka!A40)</f>
        <v/>
      </c>
      <c r="B40" s="132" t="str">
        <f>IF(startovka!B40="","",startovka!B40)</f>
        <v/>
      </c>
      <c r="C40" s="29" t="s">
        <v>13</v>
      </c>
      <c r="D40" s="8"/>
      <c r="E40" s="9"/>
      <c r="F40" s="9"/>
      <c r="G40" s="20" t="str">
        <f t="shared" ref="G40" si="35">IF(B40="","",IF(SUM(D$4:F$583)=0,"",IF(D40="",999,IF(F40="",MAX(D40:E40),LARGE(D40:F40,2)))))</f>
        <v/>
      </c>
      <c r="H40" s="8"/>
      <c r="I40" s="9"/>
      <c r="J40" s="9"/>
      <c r="K40" s="10"/>
      <c r="L40" s="8"/>
      <c r="M40" s="14" t="str">
        <f t="shared" si="1"/>
        <v/>
      </c>
      <c r="N40" s="134" t="str">
        <f>IF(B40="","",výpočty!L40)</f>
        <v/>
      </c>
    </row>
    <row r="41" spans="1:14" ht="19.5" customHeight="1" thickBot="1">
      <c r="A41" s="127"/>
      <c r="B41" s="133"/>
      <c r="C41" s="30" t="s">
        <v>14</v>
      </c>
      <c r="D41" s="11"/>
      <c r="E41" s="12"/>
      <c r="F41" s="12"/>
      <c r="G41" s="21" t="str">
        <f t="shared" ref="G41" si="36">IF(B40="","",IF(SUM(D$4:F$583)=0,"",IF(D41="",999,IF(F41="",MAX(D41:E41),LARGE(D41:F41,2)))))</f>
        <v/>
      </c>
      <c r="H41" s="11"/>
      <c r="I41" s="12"/>
      <c r="J41" s="12"/>
      <c r="K41" s="13"/>
      <c r="L41" s="11"/>
      <c r="M41" s="15" t="str">
        <f t="shared" si="1"/>
        <v/>
      </c>
      <c r="N41" s="135"/>
    </row>
    <row r="42" spans="1:14" ht="19.5" customHeight="1">
      <c r="A42" s="126" t="str">
        <f>IF(startovka!A42="","",startovka!A42)</f>
        <v/>
      </c>
      <c r="B42" s="132" t="str">
        <f>IF(startovka!B42="","",startovka!B42)</f>
        <v/>
      </c>
      <c r="C42" s="29" t="s">
        <v>13</v>
      </c>
      <c r="D42" s="8"/>
      <c r="E42" s="9"/>
      <c r="F42" s="9"/>
      <c r="G42" s="20" t="str">
        <f t="shared" ref="G42" si="37">IF(B42="","",IF(SUM(D$4:F$583)=0,"",IF(D42="",999,IF(F42="",MAX(D42:E42),LARGE(D42:F42,2)))))</f>
        <v/>
      </c>
      <c r="H42" s="8"/>
      <c r="I42" s="9"/>
      <c r="J42" s="9"/>
      <c r="K42" s="10"/>
      <c r="L42" s="8"/>
      <c r="M42" s="14" t="str">
        <f t="shared" si="1"/>
        <v/>
      </c>
      <c r="N42" s="134" t="str">
        <f>IF(B42="","",výpočty!L42)</f>
        <v/>
      </c>
    </row>
    <row r="43" spans="1:14" ht="19.5" customHeight="1" thickBot="1">
      <c r="A43" s="127"/>
      <c r="B43" s="133"/>
      <c r="C43" s="30" t="s">
        <v>14</v>
      </c>
      <c r="D43" s="11"/>
      <c r="E43" s="12"/>
      <c r="F43" s="12"/>
      <c r="G43" s="21" t="str">
        <f t="shared" ref="G43" si="38">IF(B42="","",IF(SUM(D$4:F$583)=0,"",IF(D43="",999,IF(F43="",MAX(D43:E43),LARGE(D43:F43,2)))))</f>
        <v/>
      </c>
      <c r="H43" s="11"/>
      <c r="I43" s="12"/>
      <c r="J43" s="12"/>
      <c r="K43" s="13"/>
      <c r="L43" s="11"/>
      <c r="M43" s="15" t="str">
        <f t="shared" si="1"/>
        <v/>
      </c>
      <c r="N43" s="135"/>
    </row>
    <row r="44" spans="1:14" ht="19.5" customHeight="1">
      <c r="A44" s="126" t="str">
        <f>IF(startovka!A44="","",startovka!A44)</f>
        <v/>
      </c>
      <c r="B44" s="132" t="str">
        <f>IF(startovka!B44="","",startovka!B44)</f>
        <v/>
      </c>
      <c r="C44" s="29" t="s">
        <v>13</v>
      </c>
      <c r="D44" s="8"/>
      <c r="E44" s="9"/>
      <c r="F44" s="9"/>
      <c r="G44" s="20" t="str">
        <f t="shared" ref="G44" si="39">IF(B44="","",IF(SUM(D$4:F$583)=0,"",IF(D44="",999,IF(F44="",MAX(D44:E44),LARGE(D44:F44,2)))))</f>
        <v/>
      </c>
      <c r="H44" s="8"/>
      <c r="I44" s="9"/>
      <c r="J44" s="9"/>
      <c r="K44" s="10"/>
      <c r="L44" s="8"/>
      <c r="M44" s="14" t="str">
        <f t="shared" si="1"/>
        <v/>
      </c>
      <c r="N44" s="134" t="str">
        <f>IF(B44="","",výpočty!L44)</f>
        <v/>
      </c>
    </row>
    <row r="45" spans="1:14" ht="19.5" customHeight="1" thickBot="1">
      <c r="A45" s="127"/>
      <c r="B45" s="133"/>
      <c r="C45" s="30" t="s">
        <v>14</v>
      </c>
      <c r="D45" s="11"/>
      <c r="E45" s="12"/>
      <c r="F45" s="12"/>
      <c r="G45" s="21" t="str">
        <f t="shared" ref="G45" si="40">IF(B44="","",IF(SUM(D$4:F$583)=0,"",IF(D45="",999,IF(F45="",MAX(D45:E45),LARGE(D45:F45,2)))))</f>
        <v/>
      </c>
      <c r="H45" s="11"/>
      <c r="I45" s="12"/>
      <c r="J45" s="12"/>
      <c r="K45" s="13"/>
      <c r="L45" s="11"/>
      <c r="M45" s="15" t="str">
        <f t="shared" si="1"/>
        <v/>
      </c>
      <c r="N45" s="135"/>
    </row>
    <row r="46" spans="1:14" ht="19.5" customHeight="1">
      <c r="A46" s="126" t="str">
        <f>IF(startovka!A46="","",startovka!A46)</f>
        <v/>
      </c>
      <c r="B46" s="132" t="str">
        <f>IF(startovka!B46="","",startovka!B46)</f>
        <v/>
      </c>
      <c r="C46" s="29" t="s">
        <v>13</v>
      </c>
      <c r="D46" s="8"/>
      <c r="E46" s="9"/>
      <c r="F46" s="9"/>
      <c r="G46" s="20" t="str">
        <f t="shared" ref="G46" si="41">IF(B46="","",IF(SUM(D$4:F$583)=0,"",IF(D46="",999,IF(F46="",MAX(D46:E46),LARGE(D46:F46,2)))))</f>
        <v/>
      </c>
      <c r="H46" s="8"/>
      <c r="I46" s="9"/>
      <c r="J46" s="9"/>
      <c r="K46" s="10"/>
      <c r="L46" s="8"/>
      <c r="M46" s="14" t="str">
        <f t="shared" si="1"/>
        <v/>
      </c>
      <c r="N46" s="134" t="str">
        <f>IF(B46="","",výpočty!L46)</f>
        <v/>
      </c>
    </row>
    <row r="47" spans="1:14" ht="19.5" customHeight="1" thickBot="1">
      <c r="A47" s="127"/>
      <c r="B47" s="133"/>
      <c r="C47" s="30" t="s">
        <v>14</v>
      </c>
      <c r="D47" s="11"/>
      <c r="E47" s="12"/>
      <c r="F47" s="12"/>
      <c r="G47" s="21" t="str">
        <f t="shared" ref="G47" si="42">IF(B46="","",IF(SUM(D$4:F$583)=0,"",IF(D47="",999,IF(F47="",MAX(D47:E47),LARGE(D47:F47,2)))))</f>
        <v/>
      </c>
      <c r="H47" s="11"/>
      <c r="I47" s="12"/>
      <c r="J47" s="12"/>
      <c r="K47" s="13"/>
      <c r="L47" s="11"/>
      <c r="M47" s="15" t="str">
        <f t="shared" si="1"/>
        <v/>
      </c>
      <c r="N47" s="135"/>
    </row>
    <row r="48" spans="1:14" ht="19.5" customHeight="1">
      <c r="A48" s="126" t="str">
        <f>IF(startovka!A48="","",startovka!A48)</f>
        <v/>
      </c>
      <c r="B48" s="132" t="str">
        <f>IF(startovka!B48="","",startovka!B48)</f>
        <v/>
      </c>
      <c r="C48" s="29" t="s">
        <v>13</v>
      </c>
      <c r="D48" s="8"/>
      <c r="E48" s="9"/>
      <c r="F48" s="9"/>
      <c r="G48" s="20" t="str">
        <f t="shared" ref="G48" si="43">IF(B48="","",IF(SUM(D$4:F$583)=0,"",IF(D48="",999,IF(F48="",MAX(D48:E48),LARGE(D48:F48,2)))))</f>
        <v/>
      </c>
      <c r="H48" s="8"/>
      <c r="I48" s="9"/>
      <c r="J48" s="9"/>
      <c r="K48" s="10"/>
      <c r="L48" s="8"/>
      <c r="M48" s="14" t="str">
        <f t="shared" si="1"/>
        <v/>
      </c>
      <c r="N48" s="134" t="str">
        <f>IF(B48="","",výpočty!L48)</f>
        <v/>
      </c>
    </row>
    <row r="49" spans="1:14" ht="19.5" customHeight="1" thickBot="1">
      <c r="A49" s="127"/>
      <c r="B49" s="133"/>
      <c r="C49" s="30" t="s">
        <v>14</v>
      </c>
      <c r="D49" s="11"/>
      <c r="E49" s="12"/>
      <c r="F49" s="12"/>
      <c r="G49" s="21" t="str">
        <f t="shared" ref="G49" si="44">IF(B48="","",IF(SUM(D$4:F$583)=0,"",IF(D49="",999,IF(F49="",MAX(D49:E49),LARGE(D49:F49,2)))))</f>
        <v/>
      </c>
      <c r="H49" s="11"/>
      <c r="I49" s="12"/>
      <c r="J49" s="12"/>
      <c r="K49" s="13"/>
      <c r="L49" s="11"/>
      <c r="M49" s="15" t="str">
        <f t="shared" si="1"/>
        <v/>
      </c>
      <c r="N49" s="135"/>
    </row>
    <row r="50" spans="1:14" ht="19.5" customHeight="1">
      <c r="A50" s="126" t="str">
        <f>IF(startovka!A50="","",startovka!A50)</f>
        <v/>
      </c>
      <c r="B50" s="132" t="str">
        <f>IF(startovka!B50="","",startovka!B50)</f>
        <v/>
      </c>
      <c r="C50" s="29" t="s">
        <v>13</v>
      </c>
      <c r="D50" s="8"/>
      <c r="E50" s="9"/>
      <c r="F50" s="9"/>
      <c r="G50" s="20" t="str">
        <f t="shared" ref="G50" si="45">IF(B50="","",IF(SUM(D$4:F$583)=0,"",IF(D50="",999,IF(F50="",MAX(D50:E50),LARGE(D50:F50,2)))))</f>
        <v/>
      </c>
      <c r="H50" s="8"/>
      <c r="I50" s="9"/>
      <c r="J50" s="9"/>
      <c r="K50" s="10"/>
      <c r="L50" s="8"/>
      <c r="M50" s="14" t="str">
        <f t="shared" si="1"/>
        <v/>
      </c>
      <c r="N50" s="134" t="str">
        <f>IF(B50="","",výpočty!L50)</f>
        <v/>
      </c>
    </row>
    <row r="51" spans="1:14" ht="19.5" customHeight="1" thickBot="1">
      <c r="A51" s="127"/>
      <c r="B51" s="133"/>
      <c r="C51" s="30" t="s">
        <v>14</v>
      </c>
      <c r="D51" s="11"/>
      <c r="E51" s="12"/>
      <c r="F51" s="12"/>
      <c r="G51" s="21" t="str">
        <f t="shared" ref="G51" si="46">IF(B50="","",IF(SUM(D$4:F$583)=0,"",IF(D51="",999,IF(F51="",MAX(D51:E51),LARGE(D51:F51,2)))))</f>
        <v/>
      </c>
      <c r="H51" s="11"/>
      <c r="I51" s="12"/>
      <c r="J51" s="12"/>
      <c r="K51" s="13"/>
      <c r="L51" s="11"/>
      <c r="M51" s="15" t="str">
        <f t="shared" si="1"/>
        <v/>
      </c>
      <c r="N51" s="135"/>
    </row>
    <row r="52" spans="1:14" ht="19.5" customHeight="1">
      <c r="A52" s="126" t="str">
        <f>IF(startovka!A52="","",startovka!A52)</f>
        <v/>
      </c>
      <c r="B52" s="132" t="str">
        <f>IF(startovka!B52="","",startovka!B52)</f>
        <v/>
      </c>
      <c r="C52" s="29" t="s">
        <v>13</v>
      </c>
      <c r="D52" s="8"/>
      <c r="E52" s="9"/>
      <c r="F52" s="9"/>
      <c r="G52" s="20" t="str">
        <f t="shared" ref="G52" si="47">IF(B52="","",IF(SUM(D$4:F$583)=0,"",IF(D52="",999,IF(F52="",MAX(D52:E52),LARGE(D52:F52,2)))))</f>
        <v/>
      </c>
      <c r="H52" s="8"/>
      <c r="I52" s="9"/>
      <c r="J52" s="9"/>
      <c r="K52" s="10"/>
      <c r="L52" s="8"/>
      <c r="M52" s="14" t="str">
        <f t="shared" si="1"/>
        <v/>
      </c>
      <c r="N52" s="134" t="str">
        <f>IF(B52="","",výpočty!L52)</f>
        <v/>
      </c>
    </row>
    <row r="53" spans="1:14" ht="19.5" customHeight="1" thickBot="1">
      <c r="A53" s="127"/>
      <c r="B53" s="133"/>
      <c r="C53" s="30" t="s">
        <v>14</v>
      </c>
      <c r="D53" s="11"/>
      <c r="E53" s="12"/>
      <c r="F53" s="12"/>
      <c r="G53" s="21" t="str">
        <f t="shared" ref="G53" si="48">IF(B52="","",IF(SUM(D$4:F$583)=0,"",IF(D53="",999,IF(F53="",MAX(D53:E53),LARGE(D53:F53,2)))))</f>
        <v/>
      </c>
      <c r="H53" s="11"/>
      <c r="I53" s="12"/>
      <c r="J53" s="12"/>
      <c r="K53" s="13"/>
      <c r="L53" s="11"/>
      <c r="M53" s="15" t="str">
        <f t="shared" si="1"/>
        <v/>
      </c>
      <c r="N53" s="135"/>
    </row>
    <row r="54" spans="1:14" ht="19.5" customHeight="1">
      <c r="A54" s="126" t="str">
        <f>IF(startovka!A54="","",startovka!A54)</f>
        <v/>
      </c>
      <c r="B54" s="132" t="str">
        <f>IF(startovka!B54="","",startovka!B54)</f>
        <v/>
      </c>
      <c r="C54" s="29" t="s">
        <v>13</v>
      </c>
      <c r="D54" s="8"/>
      <c r="E54" s="9"/>
      <c r="F54" s="9"/>
      <c r="G54" s="20" t="str">
        <f t="shared" ref="G54" si="49">IF(B54="","",IF(SUM(D$4:F$583)=0,"",IF(D54="",999,IF(F54="",MAX(D54:E54),LARGE(D54:F54,2)))))</f>
        <v/>
      </c>
      <c r="H54" s="8"/>
      <c r="I54" s="9"/>
      <c r="J54" s="9"/>
      <c r="K54" s="10"/>
      <c r="L54" s="8"/>
      <c r="M54" s="14" t="str">
        <f t="shared" si="1"/>
        <v/>
      </c>
      <c r="N54" s="134" t="str">
        <f>IF(B54="","",výpočty!L54)</f>
        <v/>
      </c>
    </row>
    <row r="55" spans="1:14" ht="19.5" customHeight="1" thickBot="1">
      <c r="A55" s="127"/>
      <c r="B55" s="133"/>
      <c r="C55" s="30" t="s">
        <v>14</v>
      </c>
      <c r="D55" s="11"/>
      <c r="E55" s="12"/>
      <c r="F55" s="12"/>
      <c r="G55" s="21" t="str">
        <f t="shared" ref="G55" si="50">IF(B54="","",IF(SUM(D$4:F$583)=0,"",IF(D55="",999,IF(F55="",MAX(D55:E55),LARGE(D55:F55,2)))))</f>
        <v/>
      </c>
      <c r="H55" s="11"/>
      <c r="I55" s="12"/>
      <c r="J55" s="12"/>
      <c r="K55" s="13"/>
      <c r="L55" s="11"/>
      <c r="M55" s="15" t="str">
        <f t="shared" si="1"/>
        <v/>
      </c>
      <c r="N55" s="135"/>
    </row>
    <row r="56" spans="1:14" ht="19.5" customHeight="1">
      <c r="A56" s="126" t="str">
        <f>IF(startovka!A56="","",startovka!A56)</f>
        <v/>
      </c>
      <c r="B56" s="132" t="str">
        <f>IF(startovka!B56="","",startovka!B56)</f>
        <v/>
      </c>
      <c r="C56" s="29" t="s">
        <v>13</v>
      </c>
      <c r="D56" s="8"/>
      <c r="E56" s="9"/>
      <c r="F56" s="9"/>
      <c r="G56" s="20" t="str">
        <f t="shared" ref="G56" si="51">IF(B56="","",IF(SUM(D$4:F$583)=0,"",IF(D56="",999,IF(F56="",MAX(D56:E56),LARGE(D56:F56,2)))))</f>
        <v/>
      </c>
      <c r="H56" s="8"/>
      <c r="I56" s="9"/>
      <c r="J56" s="9"/>
      <c r="K56" s="10"/>
      <c r="L56" s="8"/>
      <c r="M56" s="14" t="str">
        <f t="shared" si="1"/>
        <v/>
      </c>
      <c r="N56" s="134" t="str">
        <f>IF(B56="","",výpočty!L56)</f>
        <v/>
      </c>
    </row>
    <row r="57" spans="1:14" ht="19.5" customHeight="1" thickBot="1">
      <c r="A57" s="127"/>
      <c r="B57" s="133"/>
      <c r="C57" s="30" t="s">
        <v>14</v>
      </c>
      <c r="D57" s="11"/>
      <c r="E57" s="12"/>
      <c r="F57" s="12"/>
      <c r="G57" s="21" t="str">
        <f t="shared" ref="G57" si="52">IF(B56="","",IF(SUM(D$4:F$583)=0,"",IF(D57="",999,IF(F57="",MAX(D57:E57),LARGE(D57:F57,2)))))</f>
        <v/>
      </c>
      <c r="H57" s="11"/>
      <c r="I57" s="12"/>
      <c r="J57" s="12"/>
      <c r="K57" s="13"/>
      <c r="L57" s="11"/>
      <c r="M57" s="15" t="str">
        <f t="shared" si="1"/>
        <v/>
      </c>
      <c r="N57" s="135"/>
    </row>
    <row r="58" spans="1:14" ht="19.5" customHeight="1">
      <c r="A58" s="126" t="str">
        <f>IF(startovka!A58="","",startovka!A58)</f>
        <v/>
      </c>
      <c r="B58" s="132" t="str">
        <f>IF(startovka!B58="","",startovka!B58)</f>
        <v/>
      </c>
      <c r="C58" s="29" t="s">
        <v>13</v>
      </c>
      <c r="D58" s="8"/>
      <c r="E58" s="9"/>
      <c r="F58" s="9"/>
      <c r="G58" s="20" t="str">
        <f t="shared" ref="G58" si="53">IF(B58="","",IF(SUM(D$4:F$583)=0,"",IF(D58="",999,IF(F58="",MAX(D58:E58),LARGE(D58:F58,2)))))</f>
        <v/>
      </c>
      <c r="H58" s="8"/>
      <c r="I58" s="9"/>
      <c r="J58" s="9"/>
      <c r="K58" s="10"/>
      <c r="L58" s="8"/>
      <c r="M58" s="14" t="str">
        <f t="shared" si="1"/>
        <v/>
      </c>
      <c r="N58" s="134" t="str">
        <f>IF(B58="","",výpočty!L58)</f>
        <v/>
      </c>
    </row>
    <row r="59" spans="1:14" ht="19.5" customHeight="1" thickBot="1">
      <c r="A59" s="127"/>
      <c r="B59" s="133"/>
      <c r="C59" s="30" t="s">
        <v>14</v>
      </c>
      <c r="D59" s="11"/>
      <c r="E59" s="12"/>
      <c r="F59" s="12"/>
      <c r="G59" s="21" t="str">
        <f t="shared" ref="G59" si="54">IF(B58="","",IF(SUM(D$4:F$583)=0,"",IF(D59="",999,IF(F59="",MAX(D59:E59),LARGE(D59:F59,2)))))</f>
        <v/>
      </c>
      <c r="H59" s="11"/>
      <c r="I59" s="12"/>
      <c r="J59" s="12"/>
      <c r="K59" s="13"/>
      <c r="L59" s="11"/>
      <c r="M59" s="15" t="str">
        <f t="shared" si="1"/>
        <v/>
      </c>
      <c r="N59" s="135"/>
    </row>
    <row r="60" spans="1:14" ht="19.5" customHeight="1">
      <c r="A60" s="126" t="str">
        <f>IF(startovka!A60="","",startovka!A60)</f>
        <v/>
      </c>
      <c r="B60" s="132" t="str">
        <f>IF(startovka!B60="","",startovka!B60)</f>
        <v/>
      </c>
      <c r="C60" s="29" t="s">
        <v>13</v>
      </c>
      <c r="D60" s="8"/>
      <c r="E60" s="9"/>
      <c r="F60" s="9"/>
      <c r="G60" s="20" t="str">
        <f t="shared" ref="G60" si="55">IF(B60="","",IF(SUM(D$4:F$583)=0,"",IF(D60="",999,IF(F60="",MAX(D60:E60),LARGE(D60:F60,2)))))</f>
        <v/>
      </c>
      <c r="H60" s="8"/>
      <c r="I60" s="9"/>
      <c r="J60" s="9"/>
      <c r="K60" s="10"/>
      <c r="L60" s="8"/>
      <c r="M60" s="14" t="str">
        <f t="shared" si="1"/>
        <v/>
      </c>
      <c r="N60" s="134" t="str">
        <f>IF(B60="","",výpočty!L60)</f>
        <v/>
      </c>
    </row>
    <row r="61" spans="1:14" ht="19.5" customHeight="1" thickBot="1">
      <c r="A61" s="127"/>
      <c r="B61" s="133"/>
      <c r="C61" s="30" t="s">
        <v>14</v>
      </c>
      <c r="D61" s="11"/>
      <c r="E61" s="12"/>
      <c r="F61" s="12"/>
      <c r="G61" s="21" t="str">
        <f t="shared" ref="G61" si="56">IF(B60="","",IF(SUM(D$4:F$583)=0,"",IF(D61="",999,IF(F61="",MAX(D61:E61),LARGE(D61:F61,2)))))</f>
        <v/>
      </c>
      <c r="H61" s="11"/>
      <c r="I61" s="12"/>
      <c r="J61" s="12"/>
      <c r="K61" s="13"/>
      <c r="L61" s="11"/>
      <c r="M61" s="15" t="str">
        <f t="shared" si="1"/>
        <v/>
      </c>
      <c r="N61" s="135"/>
    </row>
    <row r="62" spans="1:14" ht="19.5" customHeight="1">
      <c r="A62" s="126" t="str">
        <f>IF(startovka!A62="","",startovka!A62)</f>
        <v/>
      </c>
      <c r="B62" s="132" t="str">
        <f>IF(startovka!B62="","",startovka!B62)</f>
        <v/>
      </c>
      <c r="C62" s="29" t="s">
        <v>13</v>
      </c>
      <c r="D62" s="8"/>
      <c r="E62" s="9"/>
      <c r="F62" s="9"/>
      <c r="G62" s="20" t="str">
        <f t="shared" ref="G62" si="57">IF(B62="","",IF(SUM(D$4:F$583)=0,"",IF(D62="",999,IF(F62="",MAX(D62:E62),LARGE(D62:F62,2)))))</f>
        <v/>
      </c>
      <c r="H62" s="8"/>
      <c r="I62" s="9"/>
      <c r="J62" s="9"/>
      <c r="K62" s="10"/>
      <c r="L62" s="8"/>
      <c r="M62" s="14" t="str">
        <f t="shared" si="1"/>
        <v/>
      </c>
      <c r="N62" s="134" t="str">
        <f>IF(B62="","",výpočty!L62)</f>
        <v/>
      </c>
    </row>
    <row r="63" spans="1:14" ht="19.5" customHeight="1" thickBot="1">
      <c r="A63" s="127"/>
      <c r="B63" s="133"/>
      <c r="C63" s="30" t="s">
        <v>14</v>
      </c>
      <c r="D63" s="11"/>
      <c r="E63" s="12"/>
      <c r="F63" s="12"/>
      <c r="G63" s="21" t="str">
        <f t="shared" ref="G63" si="58">IF(B62="","",IF(SUM(D$4:F$583)=0,"",IF(D63="",999,IF(F63="",MAX(D63:E63),LARGE(D63:F63,2)))))</f>
        <v/>
      </c>
      <c r="H63" s="11"/>
      <c r="I63" s="12"/>
      <c r="J63" s="12"/>
      <c r="K63" s="13"/>
      <c r="L63" s="11"/>
      <c r="M63" s="15" t="str">
        <f t="shared" si="1"/>
        <v/>
      </c>
      <c r="N63" s="135"/>
    </row>
    <row r="64" spans="1:14" ht="19.5" customHeight="1">
      <c r="A64" s="126" t="str">
        <f>IF(startovka!A64="","",startovka!A64)</f>
        <v/>
      </c>
      <c r="B64" s="132" t="str">
        <f>IF(startovka!B64="","",startovka!B64)</f>
        <v/>
      </c>
      <c r="C64" s="29" t="s">
        <v>13</v>
      </c>
      <c r="D64" s="8"/>
      <c r="E64" s="9"/>
      <c r="F64" s="9"/>
      <c r="G64" s="20" t="str">
        <f t="shared" ref="G64" si="59">IF(B64="","",IF(SUM(D$4:F$583)=0,"",IF(D64="",999,IF(F64="",MAX(D64:E64),LARGE(D64:F64,2)))))</f>
        <v/>
      </c>
      <c r="H64" s="8"/>
      <c r="I64" s="9"/>
      <c r="J64" s="9"/>
      <c r="K64" s="10"/>
      <c r="L64" s="8"/>
      <c r="M64" s="14" t="str">
        <f t="shared" si="1"/>
        <v/>
      </c>
      <c r="N64" s="134" t="str">
        <f>IF(B64="","",výpočty!L64)</f>
        <v/>
      </c>
    </row>
    <row r="65" spans="1:14" ht="19.5" customHeight="1" thickBot="1">
      <c r="A65" s="127"/>
      <c r="B65" s="133"/>
      <c r="C65" s="30" t="s">
        <v>14</v>
      </c>
      <c r="D65" s="11"/>
      <c r="E65" s="12"/>
      <c r="F65" s="12"/>
      <c r="G65" s="21" t="str">
        <f t="shared" ref="G65" si="60">IF(B64="","",IF(SUM(D$4:F$583)=0,"",IF(D65="",999,IF(F65="",MAX(D65:E65),LARGE(D65:F65,2)))))</f>
        <v/>
      </c>
      <c r="H65" s="11"/>
      <c r="I65" s="12"/>
      <c r="J65" s="12"/>
      <c r="K65" s="13"/>
      <c r="L65" s="11"/>
      <c r="M65" s="15" t="str">
        <f t="shared" si="1"/>
        <v/>
      </c>
      <c r="N65" s="135"/>
    </row>
    <row r="66" spans="1:14" ht="19.5" customHeight="1">
      <c r="A66" s="126" t="str">
        <f>IF(startovka!A66="","",startovka!A66)</f>
        <v/>
      </c>
      <c r="B66" s="132" t="str">
        <f>IF(startovka!B66="","",startovka!B66)</f>
        <v/>
      </c>
      <c r="C66" s="29" t="s">
        <v>13</v>
      </c>
      <c r="D66" s="8"/>
      <c r="E66" s="9"/>
      <c r="F66" s="9"/>
      <c r="G66" s="20" t="str">
        <f t="shared" ref="G66" si="61">IF(B66="","",IF(SUM(D$4:F$583)=0,"",IF(D66="",999,IF(F66="",MAX(D66:E66),LARGE(D66:F66,2)))))</f>
        <v/>
      </c>
      <c r="H66" s="8"/>
      <c r="I66" s="9"/>
      <c r="J66" s="9"/>
      <c r="K66" s="10"/>
      <c r="L66" s="8"/>
      <c r="M66" s="14" t="str">
        <f t="shared" si="1"/>
        <v/>
      </c>
      <c r="N66" s="134" t="str">
        <f>IF(B66="","",výpočty!L66)</f>
        <v/>
      </c>
    </row>
    <row r="67" spans="1:14" ht="19.5" customHeight="1" thickBot="1">
      <c r="A67" s="127"/>
      <c r="B67" s="133"/>
      <c r="C67" s="30" t="s">
        <v>14</v>
      </c>
      <c r="D67" s="11"/>
      <c r="E67" s="12"/>
      <c r="F67" s="12"/>
      <c r="G67" s="21" t="str">
        <f t="shared" ref="G67" si="62">IF(B66="","",IF(SUM(D$4:F$583)=0,"",IF(D67="",999,IF(F67="",MAX(D67:E67),LARGE(D67:F67,2)))))</f>
        <v/>
      </c>
      <c r="H67" s="11"/>
      <c r="I67" s="12"/>
      <c r="J67" s="12"/>
      <c r="K67" s="13"/>
      <c r="L67" s="11"/>
      <c r="M67" s="15" t="str">
        <f t="shared" si="1"/>
        <v/>
      </c>
      <c r="N67" s="135"/>
    </row>
    <row r="68" spans="1:14" ht="19.5" customHeight="1">
      <c r="A68" s="126" t="str">
        <f>IF(startovka!A68="","",startovka!A68)</f>
        <v/>
      </c>
      <c r="B68" s="132" t="str">
        <f>IF(startovka!B68="","",startovka!B68)</f>
        <v/>
      </c>
      <c r="C68" s="29" t="s">
        <v>13</v>
      </c>
      <c r="D68" s="8"/>
      <c r="E68" s="9"/>
      <c r="F68" s="9"/>
      <c r="G68" s="20" t="str">
        <f t="shared" ref="G68" si="63">IF(B68="","",IF(SUM(D$4:F$583)=0,"",IF(D68="",999,IF(F68="",MAX(D68:E68),LARGE(D68:F68,2)))))</f>
        <v/>
      </c>
      <c r="H68" s="8"/>
      <c r="I68" s="9"/>
      <c r="J68" s="9"/>
      <c r="K68" s="10"/>
      <c r="L68" s="8"/>
      <c r="M68" s="14" t="str">
        <f t="shared" si="1"/>
        <v/>
      </c>
      <c r="N68" s="134" t="str">
        <f>IF(B68="","",výpočty!L68)</f>
        <v/>
      </c>
    </row>
    <row r="69" spans="1:14" ht="19.5" customHeight="1" thickBot="1">
      <c r="A69" s="127"/>
      <c r="B69" s="133"/>
      <c r="C69" s="30" t="s">
        <v>14</v>
      </c>
      <c r="D69" s="11"/>
      <c r="E69" s="12"/>
      <c r="F69" s="12"/>
      <c r="G69" s="21" t="str">
        <f t="shared" ref="G69" si="64">IF(B68="","",IF(SUM(D$4:F$583)=0,"",IF(D69="",999,IF(F69="",MAX(D69:E69),LARGE(D69:F69,2)))))</f>
        <v/>
      </c>
      <c r="H69" s="11"/>
      <c r="I69" s="12"/>
      <c r="J69" s="12"/>
      <c r="K69" s="13"/>
      <c r="L69" s="11"/>
      <c r="M69" s="15" t="str">
        <f t="shared" si="1"/>
        <v/>
      </c>
      <c r="N69" s="135"/>
    </row>
    <row r="70" spans="1:14" ht="19.5" customHeight="1">
      <c r="A70" s="126" t="str">
        <f>IF(startovka!A70="","",startovka!A70)</f>
        <v/>
      </c>
      <c r="B70" s="132" t="str">
        <f>IF(startovka!B70="","",startovka!B70)</f>
        <v/>
      </c>
      <c r="C70" s="29" t="s">
        <v>13</v>
      </c>
      <c r="D70" s="8"/>
      <c r="E70" s="9"/>
      <c r="F70" s="9"/>
      <c r="G70" s="20" t="str">
        <f t="shared" ref="G70" si="65">IF(B70="","",IF(SUM(D$4:F$583)=0,"",IF(D70="",999,IF(F70="",MAX(D70:E70),LARGE(D70:F70,2)))))</f>
        <v/>
      </c>
      <c r="H70" s="8"/>
      <c r="I70" s="9"/>
      <c r="J70" s="9"/>
      <c r="K70" s="10"/>
      <c r="L70" s="8"/>
      <c r="M70" s="14" t="str">
        <f t="shared" ref="M70:M83" si="66">IF(G70="","",IF(L70="",IF(G70=999,999,SUM(G70:K70)),998))</f>
        <v/>
      </c>
      <c r="N70" s="134" t="str">
        <f>IF(B70="","",výpočty!L70)</f>
        <v/>
      </c>
    </row>
    <row r="71" spans="1:14" ht="19.5" customHeight="1" thickBot="1">
      <c r="A71" s="127"/>
      <c r="B71" s="133"/>
      <c r="C71" s="30" t="s">
        <v>14</v>
      </c>
      <c r="D71" s="11"/>
      <c r="E71" s="12"/>
      <c r="F71" s="12"/>
      <c r="G71" s="21" t="str">
        <f t="shared" ref="G71" si="67">IF(B70="","",IF(SUM(D$4:F$583)=0,"",IF(D71="",999,IF(F71="",MAX(D71:E71),LARGE(D71:F71,2)))))</f>
        <v/>
      </c>
      <c r="H71" s="11"/>
      <c r="I71" s="12"/>
      <c r="J71" s="12"/>
      <c r="K71" s="13"/>
      <c r="L71" s="11"/>
      <c r="M71" s="15" t="str">
        <f t="shared" si="66"/>
        <v/>
      </c>
      <c r="N71" s="135"/>
    </row>
    <row r="72" spans="1:14" ht="19.5" customHeight="1">
      <c r="A72" s="126" t="str">
        <f>IF(startovka!A72="","",startovka!A72)</f>
        <v/>
      </c>
      <c r="B72" s="132" t="str">
        <f>IF(startovka!B72="","",startovka!B72)</f>
        <v/>
      </c>
      <c r="C72" s="29" t="s">
        <v>13</v>
      </c>
      <c r="D72" s="8"/>
      <c r="E72" s="9"/>
      <c r="F72" s="9"/>
      <c r="G72" s="20" t="str">
        <f t="shared" ref="G72" si="68">IF(B72="","",IF(SUM(D$4:F$583)=0,"",IF(D72="",999,IF(F72="",MAX(D72:E72),LARGE(D72:F72,2)))))</f>
        <v/>
      </c>
      <c r="H72" s="8"/>
      <c r="I72" s="9"/>
      <c r="J72" s="9"/>
      <c r="K72" s="10"/>
      <c r="L72" s="8"/>
      <c r="M72" s="14" t="str">
        <f t="shared" si="66"/>
        <v/>
      </c>
      <c r="N72" s="134" t="str">
        <f>IF(B72="","",výpočty!L72)</f>
        <v/>
      </c>
    </row>
    <row r="73" spans="1:14" ht="19.5" customHeight="1" thickBot="1">
      <c r="A73" s="127"/>
      <c r="B73" s="133"/>
      <c r="C73" s="30" t="s">
        <v>14</v>
      </c>
      <c r="D73" s="11"/>
      <c r="E73" s="12"/>
      <c r="F73" s="12"/>
      <c r="G73" s="21" t="str">
        <f t="shared" ref="G73" si="69">IF(B72="","",IF(SUM(D$4:F$583)=0,"",IF(D73="",999,IF(F73="",MAX(D73:E73),LARGE(D73:F73,2)))))</f>
        <v/>
      </c>
      <c r="H73" s="11"/>
      <c r="I73" s="12"/>
      <c r="J73" s="12"/>
      <c r="K73" s="13"/>
      <c r="L73" s="11"/>
      <c r="M73" s="15" t="str">
        <f t="shared" si="66"/>
        <v/>
      </c>
      <c r="N73" s="135"/>
    </row>
    <row r="74" spans="1:14" ht="19.5" customHeight="1">
      <c r="A74" s="126" t="str">
        <f>IF(startovka!A74="","",startovka!A74)</f>
        <v/>
      </c>
      <c r="B74" s="132" t="str">
        <f>IF(startovka!B74="","",startovka!B74)</f>
        <v/>
      </c>
      <c r="C74" s="29" t="s">
        <v>13</v>
      </c>
      <c r="D74" s="8"/>
      <c r="E74" s="9"/>
      <c r="F74" s="9"/>
      <c r="G74" s="20" t="str">
        <f t="shared" ref="G74" si="70">IF(B74="","",IF(SUM(D$4:F$583)=0,"",IF(D74="",999,IF(F74="",MAX(D74:E74),LARGE(D74:F74,2)))))</f>
        <v/>
      </c>
      <c r="H74" s="8"/>
      <c r="I74" s="9"/>
      <c r="J74" s="9"/>
      <c r="K74" s="10"/>
      <c r="L74" s="8"/>
      <c r="M74" s="14" t="str">
        <f t="shared" si="66"/>
        <v/>
      </c>
      <c r="N74" s="134" t="str">
        <f>IF(B74="","",výpočty!L74)</f>
        <v/>
      </c>
    </row>
    <row r="75" spans="1:14" ht="19.5" customHeight="1" thickBot="1">
      <c r="A75" s="127"/>
      <c r="B75" s="133"/>
      <c r="C75" s="30" t="s">
        <v>14</v>
      </c>
      <c r="D75" s="11"/>
      <c r="E75" s="12"/>
      <c r="F75" s="12"/>
      <c r="G75" s="21" t="str">
        <f t="shared" ref="G75" si="71">IF(B74="","",IF(SUM(D$4:F$583)=0,"",IF(D75="",999,IF(F75="",MAX(D75:E75),LARGE(D75:F75,2)))))</f>
        <v/>
      </c>
      <c r="H75" s="11"/>
      <c r="I75" s="12"/>
      <c r="J75" s="12"/>
      <c r="K75" s="13"/>
      <c r="L75" s="11"/>
      <c r="M75" s="15" t="str">
        <f t="shared" si="66"/>
        <v/>
      </c>
      <c r="N75" s="135"/>
    </row>
    <row r="76" spans="1:14" ht="19.5" customHeight="1">
      <c r="A76" s="126" t="str">
        <f>IF(startovka!A76="","",startovka!A76)</f>
        <v/>
      </c>
      <c r="B76" s="132" t="str">
        <f>IF(startovka!B76="","",startovka!B76)</f>
        <v/>
      </c>
      <c r="C76" s="29" t="s">
        <v>13</v>
      </c>
      <c r="D76" s="8"/>
      <c r="E76" s="9"/>
      <c r="F76" s="9"/>
      <c r="G76" s="20" t="str">
        <f t="shared" ref="G76" si="72">IF(B76="","",IF(SUM(D$4:F$583)=0,"",IF(D76="",999,IF(F76="",MAX(D76:E76),LARGE(D76:F76,2)))))</f>
        <v/>
      </c>
      <c r="H76" s="8"/>
      <c r="I76" s="9"/>
      <c r="J76" s="9"/>
      <c r="K76" s="10"/>
      <c r="L76" s="8"/>
      <c r="M76" s="14" t="str">
        <f t="shared" si="66"/>
        <v/>
      </c>
      <c r="N76" s="134" t="str">
        <f>IF(B76="","",výpočty!L76)</f>
        <v/>
      </c>
    </row>
    <row r="77" spans="1:14" ht="19.5" customHeight="1" thickBot="1">
      <c r="A77" s="127"/>
      <c r="B77" s="133"/>
      <c r="C77" s="30" t="s">
        <v>14</v>
      </c>
      <c r="D77" s="11"/>
      <c r="E77" s="12"/>
      <c r="F77" s="12"/>
      <c r="G77" s="21" t="str">
        <f t="shared" ref="G77" si="73">IF(B76="","",IF(SUM(D$4:F$583)=0,"",IF(D77="",999,IF(F77="",MAX(D77:E77),LARGE(D77:F77,2)))))</f>
        <v/>
      </c>
      <c r="H77" s="11"/>
      <c r="I77" s="12"/>
      <c r="J77" s="12"/>
      <c r="K77" s="13"/>
      <c r="L77" s="11"/>
      <c r="M77" s="15" t="str">
        <f t="shared" si="66"/>
        <v/>
      </c>
      <c r="N77" s="135"/>
    </row>
    <row r="78" spans="1:14" ht="19.5" customHeight="1">
      <c r="A78" s="126" t="str">
        <f>IF(startovka!A78="","",startovka!A78)</f>
        <v/>
      </c>
      <c r="B78" s="132" t="str">
        <f>IF(startovka!B78="","",startovka!B78)</f>
        <v/>
      </c>
      <c r="C78" s="29" t="s">
        <v>13</v>
      </c>
      <c r="D78" s="8"/>
      <c r="E78" s="9"/>
      <c r="F78" s="9"/>
      <c r="G78" s="20" t="str">
        <f t="shared" ref="G78" si="74">IF(B78="","",IF(SUM(D$4:F$583)=0,"",IF(D78="",999,IF(F78="",MAX(D78:E78),LARGE(D78:F78,2)))))</f>
        <v/>
      </c>
      <c r="H78" s="8"/>
      <c r="I78" s="9"/>
      <c r="J78" s="9"/>
      <c r="K78" s="10"/>
      <c r="L78" s="8"/>
      <c r="M78" s="14" t="str">
        <f t="shared" si="66"/>
        <v/>
      </c>
      <c r="N78" s="134" t="str">
        <f>IF(B78="","",výpočty!L78)</f>
        <v/>
      </c>
    </row>
    <row r="79" spans="1:14" ht="19.5" customHeight="1" thickBot="1">
      <c r="A79" s="127"/>
      <c r="B79" s="133"/>
      <c r="C79" s="30" t="s">
        <v>14</v>
      </c>
      <c r="D79" s="11"/>
      <c r="E79" s="12"/>
      <c r="F79" s="12"/>
      <c r="G79" s="21" t="str">
        <f t="shared" ref="G79" si="75">IF(B78="","",IF(SUM(D$4:F$583)=0,"",IF(D79="",999,IF(F79="",MAX(D79:E79),LARGE(D79:F79,2)))))</f>
        <v/>
      </c>
      <c r="H79" s="11"/>
      <c r="I79" s="12"/>
      <c r="J79" s="12"/>
      <c r="K79" s="13"/>
      <c r="L79" s="11"/>
      <c r="M79" s="15" t="str">
        <f t="shared" si="66"/>
        <v/>
      </c>
      <c r="N79" s="135"/>
    </row>
    <row r="80" spans="1:14" ht="19.5" customHeight="1">
      <c r="A80" s="126" t="str">
        <f>IF(startovka!A80="","",startovka!A80)</f>
        <v/>
      </c>
      <c r="B80" s="132" t="str">
        <f>IF(startovka!B80="","",startovka!B80)</f>
        <v/>
      </c>
      <c r="C80" s="29" t="s">
        <v>13</v>
      </c>
      <c r="D80" s="8"/>
      <c r="E80" s="9"/>
      <c r="F80" s="9"/>
      <c r="G80" s="20" t="str">
        <f t="shared" ref="G80" si="76">IF(B80="","",IF(SUM(D$4:F$583)=0,"",IF(D80="",999,IF(F80="",MAX(D80:E80),LARGE(D80:F80,2)))))</f>
        <v/>
      </c>
      <c r="H80" s="8"/>
      <c r="I80" s="9"/>
      <c r="J80" s="9"/>
      <c r="K80" s="10"/>
      <c r="L80" s="8"/>
      <c r="M80" s="14" t="str">
        <f t="shared" si="66"/>
        <v/>
      </c>
      <c r="N80" s="134" t="str">
        <f>IF(B80="","",výpočty!L80)</f>
        <v/>
      </c>
    </row>
    <row r="81" spans="1:14" ht="19.5" customHeight="1" thickBot="1">
      <c r="A81" s="127"/>
      <c r="B81" s="133"/>
      <c r="C81" s="30" t="s">
        <v>14</v>
      </c>
      <c r="D81" s="11"/>
      <c r="E81" s="12"/>
      <c r="F81" s="12"/>
      <c r="G81" s="21" t="str">
        <f t="shared" ref="G81" si="77">IF(B80="","",IF(SUM(D$4:F$583)=0,"",IF(D81="",999,IF(F81="",MAX(D81:E81),LARGE(D81:F81,2)))))</f>
        <v/>
      </c>
      <c r="H81" s="11"/>
      <c r="I81" s="12"/>
      <c r="J81" s="12"/>
      <c r="K81" s="13"/>
      <c r="L81" s="11"/>
      <c r="M81" s="15" t="str">
        <f t="shared" si="66"/>
        <v/>
      </c>
      <c r="N81" s="135"/>
    </row>
    <row r="82" spans="1:14" ht="19.5" customHeight="1">
      <c r="A82" s="126" t="str">
        <f>IF(startovka!A82="","",startovka!A82)</f>
        <v/>
      </c>
      <c r="B82" s="132" t="str">
        <f>IF(startovka!B82="","",startovka!B82)</f>
        <v/>
      </c>
      <c r="C82" s="29" t="s">
        <v>13</v>
      </c>
      <c r="D82" s="8"/>
      <c r="E82" s="9"/>
      <c r="F82" s="9"/>
      <c r="G82" s="20" t="str">
        <f t="shared" ref="G82" si="78">IF(B82="","",IF(SUM(D$4:F$583)=0,"",IF(D82="",999,IF(F82="",MAX(D82:E82),LARGE(D82:F82,2)))))</f>
        <v/>
      </c>
      <c r="H82" s="8"/>
      <c r="I82" s="9"/>
      <c r="J82" s="9"/>
      <c r="K82" s="10"/>
      <c r="L82" s="8"/>
      <c r="M82" s="14" t="str">
        <f t="shared" si="66"/>
        <v/>
      </c>
      <c r="N82" s="134" t="str">
        <f>IF(B82="","",výpočty!L82)</f>
        <v/>
      </c>
    </row>
    <row r="83" spans="1:14" ht="19.5" customHeight="1" thickBot="1">
      <c r="A83" s="127"/>
      <c r="B83" s="133"/>
      <c r="C83" s="30" t="s">
        <v>14</v>
      </c>
      <c r="D83" s="11"/>
      <c r="E83" s="12"/>
      <c r="F83" s="12"/>
      <c r="G83" s="21" t="str">
        <f t="shared" ref="G83" si="79">IF(B82="","",IF(SUM(D$4:F$583)=0,"",IF(D83="",999,IF(F83="",MAX(D83:E83),LARGE(D83:F83,2)))))</f>
        <v/>
      </c>
      <c r="H83" s="11"/>
      <c r="I83" s="12"/>
      <c r="J83" s="12"/>
      <c r="K83" s="13"/>
      <c r="L83" s="11"/>
      <c r="M83" s="15" t="str">
        <f t="shared" si="66"/>
        <v/>
      </c>
      <c r="N83" s="135"/>
    </row>
  </sheetData>
  <mergeCells count="136">
    <mergeCell ref="N56:N57"/>
    <mergeCell ref="N58:N59"/>
    <mergeCell ref="N60:N61"/>
    <mergeCell ref="N42:N43"/>
    <mergeCell ref="N44:N45"/>
    <mergeCell ref="N46:N47"/>
    <mergeCell ref="N48:N49"/>
    <mergeCell ref="N50:N51"/>
    <mergeCell ref="N82:N83"/>
    <mergeCell ref="N72:N73"/>
    <mergeCell ref="N74:N75"/>
    <mergeCell ref="N76:N77"/>
    <mergeCell ref="N78:N79"/>
    <mergeCell ref="N80:N81"/>
    <mergeCell ref="N62:N63"/>
    <mergeCell ref="N64:N65"/>
    <mergeCell ref="N66:N67"/>
    <mergeCell ref="N68:N69"/>
    <mergeCell ref="N70:N71"/>
    <mergeCell ref="N38:N39"/>
    <mergeCell ref="N40:N41"/>
    <mergeCell ref="N22:N23"/>
    <mergeCell ref="N24:N25"/>
    <mergeCell ref="N26:N27"/>
    <mergeCell ref="N28:N29"/>
    <mergeCell ref="N30:N31"/>
    <mergeCell ref="N52:N53"/>
    <mergeCell ref="N54:N55"/>
    <mergeCell ref="N18:N19"/>
    <mergeCell ref="N20:N21"/>
    <mergeCell ref="A72:A73"/>
    <mergeCell ref="B72:B73"/>
    <mergeCell ref="A74:A75"/>
    <mergeCell ref="B74:B75"/>
    <mergeCell ref="A60:A61"/>
    <mergeCell ref="B60:B61"/>
    <mergeCell ref="A62:A63"/>
    <mergeCell ref="B62:B63"/>
    <mergeCell ref="A64:A65"/>
    <mergeCell ref="B64:B65"/>
    <mergeCell ref="A54:A55"/>
    <mergeCell ref="B54:B55"/>
    <mergeCell ref="A56:A57"/>
    <mergeCell ref="B56:B57"/>
    <mergeCell ref="A58:A59"/>
    <mergeCell ref="B58:B59"/>
    <mergeCell ref="A48:A49"/>
    <mergeCell ref="B48:B49"/>
    <mergeCell ref="A50:A51"/>
    <mergeCell ref="N32:N33"/>
    <mergeCell ref="N34:N35"/>
    <mergeCell ref="N36:N37"/>
    <mergeCell ref="A82:A83"/>
    <mergeCell ref="B82:B83"/>
    <mergeCell ref="A76:A77"/>
    <mergeCell ref="B76:B77"/>
    <mergeCell ref="A78:A79"/>
    <mergeCell ref="B78:B79"/>
    <mergeCell ref="A80:A81"/>
    <mergeCell ref="B80:B81"/>
    <mergeCell ref="A66:A67"/>
    <mergeCell ref="B66:B67"/>
    <mergeCell ref="A68:A69"/>
    <mergeCell ref="B68:B69"/>
    <mergeCell ref="A70:A71"/>
    <mergeCell ref="B70:B71"/>
    <mergeCell ref="B50:B51"/>
    <mergeCell ref="A52:A53"/>
    <mergeCell ref="B52:B53"/>
    <mergeCell ref="A42:A43"/>
    <mergeCell ref="B42:B43"/>
    <mergeCell ref="A44:A45"/>
    <mergeCell ref="B44:B45"/>
    <mergeCell ref="A46:A47"/>
    <mergeCell ref="B46:B47"/>
    <mergeCell ref="A36:A37"/>
    <mergeCell ref="B36:B37"/>
    <mergeCell ref="A38:A39"/>
    <mergeCell ref="B38:B39"/>
    <mergeCell ref="A40:A41"/>
    <mergeCell ref="B40:B41"/>
    <mergeCell ref="A30:A31"/>
    <mergeCell ref="B30:B31"/>
    <mergeCell ref="A32:A33"/>
    <mergeCell ref="B32:B33"/>
    <mergeCell ref="A34:A35"/>
    <mergeCell ref="B34:B35"/>
    <mergeCell ref="A24:A25"/>
    <mergeCell ref="B24:B25"/>
    <mergeCell ref="A26:A27"/>
    <mergeCell ref="B26:B27"/>
    <mergeCell ref="A28:A29"/>
    <mergeCell ref="B28:B29"/>
    <mergeCell ref="A18:A19"/>
    <mergeCell ref="B18:B19"/>
    <mergeCell ref="A20:A21"/>
    <mergeCell ref="B20:B21"/>
    <mergeCell ref="A22:A23"/>
    <mergeCell ref="B22:B23"/>
    <mergeCell ref="A12:A13"/>
    <mergeCell ref="B12:B13"/>
    <mergeCell ref="A14:A15"/>
    <mergeCell ref="B14:B15"/>
    <mergeCell ref="A16:A17"/>
    <mergeCell ref="B16:B17"/>
    <mergeCell ref="N4:N5"/>
    <mergeCell ref="A6:A7"/>
    <mergeCell ref="B6:B7"/>
    <mergeCell ref="A10:A11"/>
    <mergeCell ref="B10:B11"/>
    <mergeCell ref="N6:N7"/>
    <mergeCell ref="N8:N9"/>
    <mergeCell ref="N10:N11"/>
    <mergeCell ref="A8:A9"/>
    <mergeCell ref="B8:B9"/>
    <mergeCell ref="N12:N13"/>
    <mergeCell ref="N14:N15"/>
    <mergeCell ref="N16:N17"/>
    <mergeCell ref="J2:J3"/>
    <mergeCell ref="K2:K3"/>
    <mergeCell ref="L2:L3"/>
    <mergeCell ref="A4:A5"/>
    <mergeCell ref="B4:B5"/>
    <mergeCell ref="M2:M3"/>
    <mergeCell ref="N2:N3"/>
    <mergeCell ref="I2:I3"/>
    <mergeCell ref="A1:C1"/>
    <mergeCell ref="D1:G1"/>
    <mergeCell ref="H1:K1"/>
    <mergeCell ref="L1:N1"/>
    <mergeCell ref="A2:C2"/>
    <mergeCell ref="D2:D3"/>
    <mergeCell ref="E2:E3"/>
    <mergeCell ref="F2:F3"/>
    <mergeCell ref="G2:G3"/>
    <mergeCell ref="H2:H3"/>
  </mergeCells>
  <pageMargins left="0.70866141732283472" right="0.70866141732283472" top="0.78740157480314965" bottom="0.78740157480314965" header="0.31496062992125984" footer="0.31496062992125984"/>
  <pageSetup paperSize="9" scale="89" orientation="landscape" r:id="rId1"/>
  <rowBreaks count="1" manualBreakCount="1">
    <brk id="2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U84"/>
  <sheetViews>
    <sheetView view="pageBreakPreview" zoomScale="110" zoomScaleNormal="100" zoomScaleSheetLayoutView="11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12" sqref="F12:F13"/>
    </sheetView>
  </sheetViews>
  <sheetFormatPr defaultRowHeight="14.5"/>
  <cols>
    <col min="1" max="1" width="6" customWidth="1"/>
    <col min="2" max="2" width="18.90625" customWidth="1"/>
    <col min="3" max="3" width="7.90625" customWidth="1"/>
    <col min="4" max="4" width="6.453125" customWidth="1"/>
    <col min="5" max="5" width="6.54296875" customWidth="1"/>
    <col min="6" max="7" width="6.453125" customWidth="1"/>
    <col min="8" max="18" width="6.36328125" customWidth="1"/>
    <col min="20" max="20" width="7.90625" customWidth="1"/>
    <col min="21" max="21" width="7.453125" customWidth="1"/>
  </cols>
  <sheetData>
    <row r="1" spans="1:21" ht="36" customHeight="1">
      <c r="A1" s="162" t="s">
        <v>47</v>
      </c>
      <c r="B1" s="162"/>
      <c r="C1" s="162"/>
      <c r="D1" s="163" t="s">
        <v>48</v>
      </c>
      <c r="E1" s="163"/>
      <c r="F1" s="163"/>
      <c r="G1" s="163"/>
      <c r="H1" s="164" t="s">
        <v>49</v>
      </c>
      <c r="I1" s="164"/>
      <c r="J1" s="164"/>
      <c r="K1" s="164"/>
      <c r="L1" s="164"/>
      <c r="M1" s="164"/>
      <c r="N1" s="164"/>
      <c r="O1" s="164"/>
      <c r="P1" s="164"/>
      <c r="Q1" s="164"/>
      <c r="R1" s="165"/>
      <c r="S1" s="166" t="s">
        <v>50</v>
      </c>
      <c r="T1" s="168" t="s">
        <v>17</v>
      </c>
      <c r="U1" s="169"/>
    </row>
    <row r="2" spans="1:21" ht="42.75" customHeight="1" thickBot="1">
      <c r="A2" s="170" t="str">
        <f>startovka!B2</f>
        <v>Kategorie: mladší</v>
      </c>
      <c r="B2" s="170"/>
      <c r="C2" s="170"/>
      <c r="D2" s="171" t="s">
        <v>18</v>
      </c>
      <c r="E2" s="173" t="s">
        <v>19</v>
      </c>
      <c r="F2" s="173" t="s">
        <v>20</v>
      </c>
      <c r="G2" s="175" t="s">
        <v>21</v>
      </c>
      <c r="H2" s="156" t="s">
        <v>51</v>
      </c>
      <c r="I2" s="156" t="s">
        <v>52</v>
      </c>
      <c r="J2" s="156" t="s">
        <v>53</v>
      </c>
      <c r="K2" s="156" t="s">
        <v>54</v>
      </c>
      <c r="L2" s="156" t="s">
        <v>55</v>
      </c>
      <c r="M2" s="156" t="s">
        <v>56</v>
      </c>
      <c r="N2" s="156" t="s">
        <v>57</v>
      </c>
      <c r="O2" s="156" t="s">
        <v>58</v>
      </c>
      <c r="P2" s="156" t="s">
        <v>59</v>
      </c>
      <c r="Q2" s="156" t="s">
        <v>60</v>
      </c>
      <c r="R2" s="158" t="s">
        <v>61</v>
      </c>
      <c r="S2" s="167"/>
      <c r="T2" s="160" t="str">
        <f>IF(SUM(D4:F83)=0,"čas ukončení pokusu", "Výsledný čas pokusu")</f>
        <v>Výsledný čas pokusu</v>
      </c>
      <c r="U2" s="154" t="s">
        <v>30</v>
      </c>
    </row>
    <row r="3" spans="1:21" ht="42.75" customHeight="1" thickBot="1">
      <c r="A3" s="31" t="s">
        <v>31</v>
      </c>
      <c r="B3" s="32" t="s">
        <v>12</v>
      </c>
      <c r="C3" s="33" t="s">
        <v>32</v>
      </c>
      <c r="D3" s="172"/>
      <c r="E3" s="174"/>
      <c r="F3" s="174"/>
      <c r="G3" s="176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9"/>
      <c r="S3" s="167"/>
      <c r="T3" s="161"/>
      <c r="U3" s="155"/>
    </row>
    <row r="4" spans="1:21" ht="20.25" customHeight="1">
      <c r="A4" s="126">
        <f>IF(startovka!A4="","",startovka!A4)</f>
        <v>1</v>
      </c>
      <c r="B4" s="132" t="str">
        <f>IF(startovka!B4="","",startovka!B4)</f>
        <v>Frenštát p. R.</v>
      </c>
      <c r="C4" s="29" t="s">
        <v>13</v>
      </c>
      <c r="D4" s="47">
        <v>94.91</v>
      </c>
      <c r="E4" s="48">
        <v>94.09</v>
      </c>
      <c r="F4" s="54">
        <v>95</v>
      </c>
      <c r="G4" s="10">
        <f>IF(B4="","",IF(SUM(D$4:F$500)=0,"",IF(D4="",999,IF(F4="",MAX(D4:E4),LARGE(D4:F4,2)))))</f>
        <v>94.91</v>
      </c>
      <c r="H4" s="66"/>
      <c r="I4" s="54"/>
      <c r="J4" s="54"/>
      <c r="K4" s="54"/>
      <c r="L4" s="54"/>
      <c r="M4" s="54"/>
      <c r="N4" s="54"/>
      <c r="O4" s="54"/>
      <c r="P4" s="54"/>
      <c r="Q4" s="54">
        <v>10</v>
      </c>
      <c r="R4" s="61"/>
      <c r="S4" s="62"/>
      <c r="T4" s="8">
        <f>IF(G4="","",IF(S4="",SUM(G4:R4),998))</f>
        <v>104.91</v>
      </c>
      <c r="U4" s="134">
        <f>IF(B4="","",výpočty!O4)</f>
        <v>4</v>
      </c>
    </row>
    <row r="5" spans="1:21" ht="20.25" customHeight="1" thickBot="1">
      <c r="A5" s="127"/>
      <c r="B5" s="133"/>
      <c r="C5" s="30" t="s">
        <v>14</v>
      </c>
      <c r="D5" s="49">
        <v>75.53</v>
      </c>
      <c r="E5" s="50">
        <v>75.55</v>
      </c>
      <c r="F5" s="58">
        <v>75.7</v>
      </c>
      <c r="G5" s="13">
        <f>IF(B4="","",IF(SUM(D$4:F$500)=0,"",IF(D5="",999,IF(F5="",MAX(D5:E5),LARGE(D5:F5,2)))))</f>
        <v>75.55</v>
      </c>
      <c r="H5" s="67"/>
      <c r="I5" s="58"/>
      <c r="J5" s="58"/>
      <c r="K5" s="58"/>
      <c r="L5" s="58"/>
      <c r="M5" s="58"/>
      <c r="N5" s="58"/>
      <c r="O5" s="58"/>
      <c r="P5" s="58"/>
      <c r="Q5" s="58"/>
      <c r="R5" s="63"/>
      <c r="S5" s="64"/>
      <c r="T5" s="11">
        <f>IF(G5="","",IF(S5="",SUM(G5:R5),998))</f>
        <v>75.55</v>
      </c>
      <c r="U5" s="135"/>
    </row>
    <row r="6" spans="1:21" ht="20.25" customHeight="1">
      <c r="A6" s="126">
        <f>IF(startovka!A6="","",startovka!A6)</f>
        <v>2</v>
      </c>
      <c r="B6" s="132" t="str">
        <f>IF(startovka!B6="","",startovka!B6)</f>
        <v>Tísek "A"</v>
      </c>
      <c r="C6" s="29" t="s">
        <v>13</v>
      </c>
      <c r="D6" s="53">
        <v>71.41</v>
      </c>
      <c r="E6" s="54">
        <v>71.73</v>
      </c>
      <c r="F6" s="54">
        <v>71.75</v>
      </c>
      <c r="G6" s="10">
        <f>IF(B6="","",IF(SUM(D$4:F$500)=0,"",IF(D6="",999,IF(F6="",MAX(D6:E6),LARGE(D6:F6,2)))))</f>
        <v>71.73</v>
      </c>
      <c r="H6" s="66"/>
      <c r="I6" s="54"/>
      <c r="J6" s="54"/>
      <c r="K6" s="54"/>
      <c r="L6" s="54"/>
      <c r="M6" s="54"/>
      <c r="N6" s="54"/>
      <c r="O6" s="54"/>
      <c r="P6" s="54"/>
      <c r="Q6" s="54"/>
      <c r="R6" s="61"/>
      <c r="S6" s="62"/>
      <c r="T6" s="8">
        <f t="shared" ref="T6:T69" si="0">IF(G6="","",IF(S6="",SUM(G6:R6),998))</f>
        <v>71.73</v>
      </c>
      <c r="U6" s="134">
        <f>IF(B6="","",výpočty!O6)</f>
        <v>3</v>
      </c>
    </row>
    <row r="7" spans="1:21" ht="20.25" customHeight="1" thickBot="1">
      <c r="A7" s="127"/>
      <c r="B7" s="133"/>
      <c r="C7" s="30" t="s">
        <v>14</v>
      </c>
      <c r="D7" s="57">
        <v>74.87</v>
      </c>
      <c r="E7" s="58">
        <v>74.95</v>
      </c>
      <c r="F7" s="58">
        <v>75.06</v>
      </c>
      <c r="G7" s="13">
        <f t="shared" ref="G7" si="1">IF(B6="","",IF(SUM(D$4:F$500)=0,"",IF(D7="",999,IF(F7="",MAX(D7:E7),LARGE(D7:F7,2)))))</f>
        <v>74.95</v>
      </c>
      <c r="H7" s="67"/>
      <c r="I7" s="58"/>
      <c r="J7" s="58"/>
      <c r="K7" s="58"/>
      <c r="L7" s="58"/>
      <c r="M7" s="58"/>
      <c r="N7" s="58"/>
      <c r="O7" s="58"/>
      <c r="P7" s="58"/>
      <c r="Q7" s="58"/>
      <c r="R7" s="63"/>
      <c r="S7" s="64"/>
      <c r="T7" s="11">
        <f t="shared" si="0"/>
        <v>74.95</v>
      </c>
      <c r="U7" s="135"/>
    </row>
    <row r="8" spans="1:21" ht="20.25" customHeight="1">
      <c r="A8" s="126">
        <f>IF(startovka!A8="","",startovka!A8)</f>
        <v>3</v>
      </c>
      <c r="B8" s="132" t="str">
        <f>IF(startovka!B8="","",startovka!B8)</f>
        <v>Mniší</v>
      </c>
      <c r="C8" s="29" t="s">
        <v>13</v>
      </c>
      <c r="D8" s="47">
        <v>71.290000000000006</v>
      </c>
      <c r="E8" s="48">
        <v>71.349999999999994</v>
      </c>
      <c r="F8" s="54">
        <v>71.349999999999994</v>
      </c>
      <c r="G8" s="10">
        <f t="shared" ref="G8" si="2">IF(B8="","",IF(SUM(D$4:F$500)=0,"",IF(D8="",999,IF(F8="",MAX(D8:E8),LARGE(D8:F8,2)))))</f>
        <v>71.349999999999994</v>
      </c>
      <c r="H8" s="66"/>
      <c r="I8" s="54"/>
      <c r="J8" s="54"/>
      <c r="K8" s="54"/>
      <c r="L8" s="54"/>
      <c r="M8" s="54"/>
      <c r="N8" s="54"/>
      <c r="O8" s="54"/>
      <c r="P8" s="54"/>
      <c r="Q8" s="54"/>
      <c r="R8" s="61"/>
      <c r="S8" s="62"/>
      <c r="T8" s="8">
        <f t="shared" si="0"/>
        <v>71.349999999999994</v>
      </c>
      <c r="U8" s="134">
        <f>IF(B8="","",výpočty!O8)</f>
        <v>2</v>
      </c>
    </row>
    <row r="9" spans="1:21" ht="20.25" customHeight="1" thickBot="1">
      <c r="A9" s="127"/>
      <c r="B9" s="133"/>
      <c r="C9" s="30" t="s">
        <v>14</v>
      </c>
      <c r="D9" s="49">
        <v>67.69</v>
      </c>
      <c r="E9" s="50">
        <v>68.08</v>
      </c>
      <c r="F9" s="58">
        <v>67.95</v>
      </c>
      <c r="G9" s="13">
        <f t="shared" ref="G9" si="3">IF(B8="","",IF(SUM(D$4:F$500)=0,"",IF(D9="",999,IF(F9="",MAX(D9:E9),LARGE(D9:F9,2)))))</f>
        <v>67.95</v>
      </c>
      <c r="H9" s="67"/>
      <c r="I9" s="58"/>
      <c r="J9" s="58"/>
      <c r="K9" s="58"/>
      <c r="L9" s="58"/>
      <c r="M9" s="58"/>
      <c r="N9" s="58"/>
      <c r="O9" s="58"/>
      <c r="P9" s="58"/>
      <c r="Q9" s="58"/>
      <c r="R9" s="63"/>
      <c r="S9" s="64"/>
      <c r="T9" s="11">
        <f t="shared" si="0"/>
        <v>67.95</v>
      </c>
      <c r="U9" s="135"/>
    </row>
    <row r="10" spans="1:21" ht="20.25" customHeight="1">
      <c r="A10" s="126">
        <f>IF(startovka!A10="","",startovka!A10)</f>
        <v>4</v>
      </c>
      <c r="B10" s="132" t="str">
        <f>IF(startovka!B10="","",startovka!B10)</f>
        <v>Hájov</v>
      </c>
      <c r="C10" s="29" t="s">
        <v>13</v>
      </c>
      <c r="D10" s="47">
        <v>68.599999999999994</v>
      </c>
      <c r="E10" s="48">
        <v>68.83</v>
      </c>
      <c r="F10" s="54">
        <v>68.84</v>
      </c>
      <c r="G10" s="10">
        <f t="shared" ref="G10" si="4">IF(B10="","",IF(SUM(D$4:F$500)=0,"",IF(D10="",999,IF(F10="",MAX(D10:E10),LARGE(D10:F10,2)))))</f>
        <v>68.83</v>
      </c>
      <c r="H10" s="66"/>
      <c r="I10" s="54"/>
      <c r="J10" s="54"/>
      <c r="K10" s="54"/>
      <c r="L10" s="54"/>
      <c r="M10" s="54"/>
      <c r="N10" s="54"/>
      <c r="O10" s="54"/>
      <c r="P10" s="54"/>
      <c r="Q10" s="54"/>
      <c r="R10" s="61"/>
      <c r="S10" s="62"/>
      <c r="T10" s="8">
        <f t="shared" si="0"/>
        <v>68.83</v>
      </c>
      <c r="U10" s="134">
        <f>IF(B10="","",výpočty!O10)</f>
        <v>1</v>
      </c>
    </row>
    <row r="11" spans="1:21" ht="20.25" customHeight="1" thickBot="1">
      <c r="A11" s="127"/>
      <c r="B11" s="133"/>
      <c r="C11" s="30" t="s">
        <v>14</v>
      </c>
      <c r="D11" s="49">
        <v>66.650000000000006</v>
      </c>
      <c r="E11" s="50">
        <v>66.7</v>
      </c>
      <c r="F11" s="58">
        <v>66.66</v>
      </c>
      <c r="G11" s="13">
        <f t="shared" ref="G11" si="5">IF(B10="","",IF(SUM(D$4:F$500)=0,"",IF(D11="",999,IF(F11="",MAX(D11:E11),LARGE(D11:F11,2)))))</f>
        <v>66.66</v>
      </c>
      <c r="H11" s="67"/>
      <c r="I11" s="58"/>
      <c r="J11" s="58"/>
      <c r="K11" s="58"/>
      <c r="L11" s="58"/>
      <c r="M11" s="58"/>
      <c r="N11" s="58"/>
      <c r="O11" s="58"/>
      <c r="P11" s="58"/>
      <c r="Q11" s="58"/>
      <c r="R11" s="63"/>
      <c r="S11" s="64"/>
      <c r="T11" s="11">
        <f t="shared" si="0"/>
        <v>66.66</v>
      </c>
      <c r="U11" s="135"/>
    </row>
    <row r="12" spans="1:21" ht="20.25" customHeight="1" thickBot="1">
      <c r="A12" s="126">
        <f>IF(startovka!A12="","",startovka!A12)</f>
        <v>5</v>
      </c>
      <c r="B12" s="132" t="str">
        <f>IF(startovka!B12="","",startovka!B12)</f>
        <v>Tísek "B"</v>
      </c>
      <c r="C12" s="29" t="s">
        <v>13</v>
      </c>
      <c r="D12" s="47">
        <v>121.02</v>
      </c>
      <c r="E12" s="48">
        <v>121.46</v>
      </c>
      <c r="F12" s="58">
        <v>121.28</v>
      </c>
      <c r="G12" s="10">
        <f t="shared" ref="G12" si="6">IF(B12="","",IF(SUM(D$4:F$500)=0,"",IF(D12="",999,IF(F12="",MAX(D12:E12),LARGE(D12:F12,2)))))</f>
        <v>121.28</v>
      </c>
      <c r="H12" s="66"/>
      <c r="I12" s="54"/>
      <c r="J12" s="54"/>
      <c r="K12" s="54"/>
      <c r="L12" s="54"/>
      <c r="M12" s="54"/>
      <c r="N12" s="54"/>
      <c r="O12" s="54"/>
      <c r="P12" s="54">
        <v>10</v>
      </c>
      <c r="Q12" s="54"/>
      <c r="R12" s="61"/>
      <c r="S12" s="62"/>
      <c r="T12" s="8">
        <f t="shared" si="0"/>
        <v>131.28</v>
      </c>
      <c r="U12" s="134">
        <f>IF(B12="","",výpočty!O12)</f>
        <v>5</v>
      </c>
    </row>
    <row r="13" spans="1:21" ht="20.25" customHeight="1" thickBot="1">
      <c r="A13" s="127"/>
      <c r="B13" s="133"/>
      <c r="C13" s="30" t="s">
        <v>14</v>
      </c>
      <c r="D13" s="49">
        <v>119.31</v>
      </c>
      <c r="E13" s="50">
        <v>119.25</v>
      </c>
      <c r="F13" s="58">
        <v>119.37</v>
      </c>
      <c r="G13" s="13">
        <f t="shared" ref="G13" si="7">IF(B12="","",IF(SUM(D$4:F$500)=0,"",IF(D13="",999,IF(F13="",MAX(D13:E13),LARGE(D13:F13,2)))))</f>
        <v>119.31</v>
      </c>
      <c r="H13" s="67"/>
      <c r="I13" s="58"/>
      <c r="J13" s="58"/>
      <c r="K13" s="58"/>
      <c r="L13" s="58"/>
      <c r="M13" s="58"/>
      <c r="N13" s="58"/>
      <c r="O13" s="58"/>
      <c r="P13" s="58"/>
      <c r="Q13" s="58"/>
      <c r="R13" s="63"/>
      <c r="S13" s="64"/>
      <c r="T13" s="11">
        <f t="shared" si="0"/>
        <v>119.31</v>
      </c>
      <c r="U13" s="135"/>
    </row>
    <row r="14" spans="1:21" ht="20.25" customHeight="1">
      <c r="A14" s="126" t="str">
        <f>IF(startovka!A14="","",startovka!A14)</f>
        <v/>
      </c>
      <c r="B14" s="132" t="str">
        <f>IF(startovka!B14="","",startovka!B14)</f>
        <v/>
      </c>
      <c r="C14" s="29" t="s">
        <v>13</v>
      </c>
      <c r="D14" s="47"/>
      <c r="E14" s="48"/>
      <c r="F14" s="54"/>
      <c r="G14" s="10" t="str">
        <f t="shared" ref="G14" si="8">IF(B14="","",IF(SUM(D$4:F$500)=0,"",IF(D14="",999,IF(F14="",MAX(D14:E14),LARGE(D14:F14,2)))))</f>
        <v/>
      </c>
      <c r="H14" s="66"/>
      <c r="I14" s="54"/>
      <c r="J14" s="54"/>
      <c r="K14" s="54"/>
      <c r="L14" s="54"/>
      <c r="M14" s="54"/>
      <c r="N14" s="54"/>
      <c r="O14" s="54"/>
      <c r="P14" s="54"/>
      <c r="Q14" s="54"/>
      <c r="R14" s="61"/>
      <c r="S14" s="62"/>
      <c r="T14" s="8" t="str">
        <f t="shared" si="0"/>
        <v/>
      </c>
      <c r="U14" s="134" t="str">
        <f>IF(B14="","",výpočty!O14)</f>
        <v/>
      </c>
    </row>
    <row r="15" spans="1:21" ht="20.25" customHeight="1" thickBot="1">
      <c r="A15" s="127"/>
      <c r="B15" s="133"/>
      <c r="C15" s="30" t="s">
        <v>14</v>
      </c>
      <c r="D15" s="49"/>
      <c r="E15" s="50"/>
      <c r="F15" s="58"/>
      <c r="G15" s="13" t="str">
        <f t="shared" ref="G15" si="9">IF(B14="","",IF(SUM(D$4:F$500)=0,"",IF(D15="",999,IF(F15="",MAX(D15:E15),LARGE(D15:F15,2)))))</f>
        <v/>
      </c>
      <c r="H15" s="67"/>
      <c r="I15" s="58"/>
      <c r="J15" s="58"/>
      <c r="K15" s="58"/>
      <c r="L15" s="58"/>
      <c r="M15" s="58"/>
      <c r="N15" s="58"/>
      <c r="O15" s="58"/>
      <c r="P15" s="58"/>
      <c r="Q15" s="58"/>
      <c r="R15" s="63"/>
      <c r="S15" s="64"/>
      <c r="T15" s="11" t="str">
        <f t="shared" si="0"/>
        <v/>
      </c>
      <c r="U15" s="135"/>
    </row>
    <row r="16" spans="1:21" ht="20.25" customHeight="1">
      <c r="A16" s="126" t="str">
        <f>IF(startovka!A16="","",startovka!A16)</f>
        <v/>
      </c>
      <c r="B16" s="132" t="str">
        <f>IF(startovka!B16="","",startovka!B16)</f>
        <v/>
      </c>
      <c r="C16" s="29" t="s">
        <v>13</v>
      </c>
      <c r="D16" s="47"/>
      <c r="E16" s="48"/>
      <c r="F16" s="54"/>
      <c r="G16" s="10" t="str">
        <f t="shared" ref="G16" si="10">IF(B16="","",IF(SUM(D$4:F$500)=0,"",IF(D16="",999,IF(F16="",MAX(D16:E16),LARGE(D16:F16,2)))))</f>
        <v/>
      </c>
      <c r="H16" s="66"/>
      <c r="I16" s="54"/>
      <c r="J16" s="54"/>
      <c r="K16" s="54"/>
      <c r="L16" s="54"/>
      <c r="M16" s="54"/>
      <c r="N16" s="54"/>
      <c r="O16" s="54"/>
      <c r="P16" s="54"/>
      <c r="Q16" s="54"/>
      <c r="R16" s="61"/>
      <c r="S16" s="62"/>
      <c r="T16" s="8" t="str">
        <f t="shared" si="0"/>
        <v/>
      </c>
      <c r="U16" s="134" t="str">
        <f>IF(B16="","",výpočty!O16)</f>
        <v/>
      </c>
    </row>
    <row r="17" spans="1:21" ht="20.25" customHeight="1" thickBot="1">
      <c r="A17" s="127"/>
      <c r="B17" s="133"/>
      <c r="C17" s="30" t="s">
        <v>14</v>
      </c>
      <c r="D17" s="49"/>
      <c r="E17" s="50"/>
      <c r="F17" s="58"/>
      <c r="G17" s="13" t="str">
        <f t="shared" ref="G17" si="11">IF(B16="","",IF(SUM(D$4:F$500)=0,"",IF(D17="",999,IF(F17="",MAX(D17:E17),LARGE(D17:F17,2)))))</f>
        <v/>
      </c>
      <c r="H17" s="67"/>
      <c r="I17" s="58"/>
      <c r="J17" s="58"/>
      <c r="K17" s="58"/>
      <c r="L17" s="58"/>
      <c r="M17" s="58"/>
      <c r="N17" s="58"/>
      <c r="O17" s="58"/>
      <c r="P17" s="58"/>
      <c r="Q17" s="58"/>
      <c r="R17" s="63"/>
      <c r="S17" s="64"/>
      <c r="T17" s="11" t="str">
        <f t="shared" si="0"/>
        <v/>
      </c>
      <c r="U17" s="135"/>
    </row>
    <row r="18" spans="1:21" ht="20.25" customHeight="1">
      <c r="A18" s="126" t="str">
        <f>IF(startovka!A18="","",startovka!A18)</f>
        <v/>
      </c>
      <c r="B18" s="132" t="str">
        <f>IF(startovka!B18="","",startovka!B18)</f>
        <v/>
      </c>
      <c r="C18" s="29" t="s">
        <v>13</v>
      </c>
      <c r="D18" s="47"/>
      <c r="E18" s="48"/>
      <c r="F18" s="54"/>
      <c r="G18" s="10" t="str">
        <f t="shared" ref="G18" si="12">IF(B18="","",IF(SUM(D$4:F$500)=0,"",IF(D18="",999,IF(F18="",MAX(D18:E18),LARGE(D18:F18,2)))))</f>
        <v/>
      </c>
      <c r="H18" s="66"/>
      <c r="I18" s="54"/>
      <c r="J18" s="54"/>
      <c r="K18" s="54"/>
      <c r="L18" s="54"/>
      <c r="M18" s="54"/>
      <c r="N18" s="54"/>
      <c r="O18" s="54"/>
      <c r="P18" s="54"/>
      <c r="Q18" s="54"/>
      <c r="R18" s="61"/>
      <c r="S18" s="62"/>
      <c r="T18" s="8" t="str">
        <f t="shared" si="0"/>
        <v/>
      </c>
      <c r="U18" s="134" t="str">
        <f>IF(B18="","",výpočty!O18)</f>
        <v/>
      </c>
    </row>
    <row r="19" spans="1:21" ht="20.25" customHeight="1" thickBot="1">
      <c r="A19" s="127"/>
      <c r="B19" s="133"/>
      <c r="C19" s="30" t="s">
        <v>14</v>
      </c>
      <c r="D19" s="49"/>
      <c r="E19" s="50"/>
      <c r="F19" s="58"/>
      <c r="G19" s="13" t="str">
        <f t="shared" ref="G19" si="13">IF(B18="","",IF(SUM(D$4:F$500)=0,"",IF(D19="",999,IF(F19="",MAX(D19:E19),LARGE(D19:F19,2)))))</f>
        <v/>
      </c>
      <c r="H19" s="67"/>
      <c r="I19" s="58"/>
      <c r="J19" s="58"/>
      <c r="K19" s="58"/>
      <c r="L19" s="58"/>
      <c r="M19" s="58"/>
      <c r="N19" s="58"/>
      <c r="O19" s="58"/>
      <c r="P19" s="58"/>
      <c r="Q19" s="58"/>
      <c r="R19" s="63"/>
      <c r="S19" s="64"/>
      <c r="T19" s="11" t="str">
        <f t="shared" si="0"/>
        <v/>
      </c>
      <c r="U19" s="135"/>
    </row>
    <row r="20" spans="1:21" ht="20.25" customHeight="1">
      <c r="A20" s="126" t="str">
        <f>IF(startovka!A20="","",startovka!A20)</f>
        <v/>
      </c>
      <c r="B20" s="132" t="str">
        <f>IF(startovka!B20="","",startovka!B20)</f>
        <v/>
      </c>
      <c r="C20" s="29" t="s">
        <v>13</v>
      </c>
      <c r="D20" s="53"/>
      <c r="E20" s="54"/>
      <c r="F20" s="54"/>
      <c r="G20" s="10" t="str">
        <f t="shared" ref="G20" si="14">IF(B20="","",IF(SUM(D$4:F$500)=0,"",IF(D20="",999,IF(F20="",MAX(D20:E20),LARGE(D20:F20,2)))))</f>
        <v/>
      </c>
      <c r="H20" s="66"/>
      <c r="I20" s="54"/>
      <c r="J20" s="54"/>
      <c r="K20" s="54"/>
      <c r="L20" s="54"/>
      <c r="M20" s="54"/>
      <c r="N20" s="54"/>
      <c r="O20" s="54"/>
      <c r="P20" s="54"/>
      <c r="Q20" s="54"/>
      <c r="R20" s="61"/>
      <c r="S20" s="62"/>
      <c r="T20" s="8" t="str">
        <f t="shared" si="0"/>
        <v/>
      </c>
      <c r="U20" s="134" t="str">
        <f>IF(B20="","",výpočty!O20)</f>
        <v/>
      </c>
    </row>
    <row r="21" spans="1:21" ht="20.25" customHeight="1" thickBot="1">
      <c r="A21" s="127"/>
      <c r="B21" s="133"/>
      <c r="C21" s="30" t="s">
        <v>14</v>
      </c>
      <c r="D21" s="57"/>
      <c r="E21" s="58"/>
      <c r="F21" s="58"/>
      <c r="G21" s="13" t="str">
        <f t="shared" ref="G21" si="15">IF(B20="","",IF(SUM(D$4:F$500)=0,"",IF(D21="",999,IF(F21="",MAX(D21:E21),LARGE(D21:F21,2)))))</f>
        <v/>
      </c>
      <c r="H21" s="67"/>
      <c r="I21" s="58"/>
      <c r="J21" s="58"/>
      <c r="K21" s="58"/>
      <c r="L21" s="58"/>
      <c r="M21" s="58"/>
      <c r="N21" s="58"/>
      <c r="O21" s="58"/>
      <c r="P21" s="58"/>
      <c r="Q21" s="58"/>
      <c r="R21" s="63"/>
      <c r="S21" s="64"/>
      <c r="T21" s="11" t="str">
        <f t="shared" si="0"/>
        <v/>
      </c>
      <c r="U21" s="135"/>
    </row>
    <row r="22" spans="1:21" ht="20.25" customHeight="1">
      <c r="A22" s="126" t="str">
        <f>IF(startovka!A22="","",startovka!A22)</f>
        <v/>
      </c>
      <c r="B22" s="132" t="str">
        <f>IF(startovka!B22="","",startovka!B22)</f>
        <v/>
      </c>
      <c r="C22" s="29" t="s">
        <v>13</v>
      </c>
      <c r="D22" s="53"/>
      <c r="E22" s="54"/>
      <c r="F22" s="54"/>
      <c r="G22" s="10" t="str">
        <f t="shared" ref="G22" si="16">IF(B22="","",IF(SUM(D$4:F$500)=0,"",IF(D22="",999,IF(F22="",MAX(D22:E22),LARGE(D22:F22,2)))))</f>
        <v/>
      </c>
      <c r="H22" s="66"/>
      <c r="I22" s="54"/>
      <c r="J22" s="54"/>
      <c r="K22" s="54"/>
      <c r="L22" s="54"/>
      <c r="M22" s="54"/>
      <c r="N22" s="54"/>
      <c r="O22" s="54"/>
      <c r="P22" s="54"/>
      <c r="Q22" s="54"/>
      <c r="R22" s="61"/>
      <c r="S22" s="62"/>
      <c r="T22" s="8" t="str">
        <f t="shared" si="0"/>
        <v/>
      </c>
      <c r="U22" s="134" t="str">
        <f>IF(B22="","",výpočty!O22)</f>
        <v/>
      </c>
    </row>
    <row r="23" spans="1:21" ht="20.25" customHeight="1" thickBot="1">
      <c r="A23" s="127"/>
      <c r="B23" s="133"/>
      <c r="C23" s="30" t="s">
        <v>14</v>
      </c>
      <c r="D23" s="57"/>
      <c r="E23" s="58"/>
      <c r="F23" s="58"/>
      <c r="G23" s="13" t="str">
        <f t="shared" ref="G23" si="17">IF(B22="","",IF(SUM(D$4:F$500)=0,"",IF(D23="",999,IF(F23="",MAX(D23:E23),LARGE(D23:F23,2)))))</f>
        <v/>
      </c>
      <c r="H23" s="67"/>
      <c r="I23" s="58"/>
      <c r="J23" s="58"/>
      <c r="K23" s="58"/>
      <c r="L23" s="58"/>
      <c r="M23" s="58"/>
      <c r="N23" s="58"/>
      <c r="O23" s="58"/>
      <c r="P23" s="58"/>
      <c r="Q23" s="58"/>
      <c r="R23" s="63"/>
      <c r="S23" s="64"/>
      <c r="T23" s="11" t="str">
        <f t="shared" si="0"/>
        <v/>
      </c>
      <c r="U23" s="135"/>
    </row>
    <row r="24" spans="1:21" ht="20.25" customHeight="1">
      <c r="A24" s="126" t="str">
        <f>IF(startovka!A24="","",startovka!A24)</f>
        <v/>
      </c>
      <c r="B24" s="132" t="str">
        <f>IF(startovka!B24="","",startovka!B24)</f>
        <v/>
      </c>
      <c r="C24" s="29" t="s">
        <v>13</v>
      </c>
      <c r="D24" s="53"/>
      <c r="E24" s="54"/>
      <c r="F24" s="54"/>
      <c r="G24" s="10" t="str">
        <f t="shared" ref="G24" si="18">IF(B24="","",IF(SUM(D$4:F$500)=0,"",IF(D24="",999,IF(F24="",MAX(D24:E24),LARGE(D24:F24,2)))))</f>
        <v/>
      </c>
      <c r="H24" s="66"/>
      <c r="I24" s="54"/>
      <c r="J24" s="54"/>
      <c r="K24" s="54"/>
      <c r="L24" s="54"/>
      <c r="M24" s="54"/>
      <c r="N24" s="54"/>
      <c r="O24" s="54"/>
      <c r="P24" s="54"/>
      <c r="Q24" s="54"/>
      <c r="R24" s="61"/>
      <c r="S24" s="62"/>
      <c r="T24" s="8" t="str">
        <f t="shared" si="0"/>
        <v/>
      </c>
      <c r="U24" s="134" t="str">
        <f>IF(B24="","",výpočty!O24)</f>
        <v/>
      </c>
    </row>
    <row r="25" spans="1:21" ht="20.25" customHeight="1" thickBot="1">
      <c r="A25" s="127"/>
      <c r="B25" s="133"/>
      <c r="C25" s="30" t="s">
        <v>14</v>
      </c>
      <c r="D25" s="57"/>
      <c r="E25" s="58"/>
      <c r="F25" s="58"/>
      <c r="G25" s="13" t="str">
        <f t="shared" ref="G25" si="19">IF(B24="","",IF(SUM(D$4:F$500)=0,"",IF(D25="",999,IF(F25="",MAX(D25:E25),LARGE(D25:F25,2)))))</f>
        <v/>
      </c>
      <c r="H25" s="67"/>
      <c r="I25" s="58"/>
      <c r="J25" s="58"/>
      <c r="K25" s="58"/>
      <c r="L25" s="58"/>
      <c r="M25" s="58"/>
      <c r="N25" s="58"/>
      <c r="O25" s="58"/>
      <c r="P25" s="58"/>
      <c r="Q25" s="58"/>
      <c r="R25" s="63"/>
      <c r="S25" s="64"/>
      <c r="T25" s="11" t="str">
        <f t="shared" si="0"/>
        <v/>
      </c>
      <c r="U25" s="135"/>
    </row>
    <row r="26" spans="1:21" ht="20.25" customHeight="1">
      <c r="A26" s="126" t="str">
        <f>IF(startovka!A26="","",startovka!A26)</f>
        <v/>
      </c>
      <c r="B26" s="132" t="str">
        <f>IF(startovka!B26="","",startovka!B26)</f>
        <v/>
      </c>
      <c r="C26" s="29" t="s">
        <v>13</v>
      </c>
      <c r="D26" s="53"/>
      <c r="E26" s="54"/>
      <c r="F26" s="54"/>
      <c r="G26" s="10" t="str">
        <f t="shared" ref="G26" si="20">IF(B26="","",IF(SUM(D$4:F$500)=0,"",IF(D26="",999,IF(F26="",MAX(D26:E26),LARGE(D26:F26,2)))))</f>
        <v/>
      </c>
      <c r="H26" s="66"/>
      <c r="I26" s="54"/>
      <c r="J26" s="54"/>
      <c r="K26" s="54"/>
      <c r="L26" s="54"/>
      <c r="M26" s="54"/>
      <c r="N26" s="54"/>
      <c r="O26" s="54"/>
      <c r="P26" s="54"/>
      <c r="Q26" s="54"/>
      <c r="R26" s="61"/>
      <c r="S26" s="62"/>
      <c r="T26" s="8" t="str">
        <f t="shared" si="0"/>
        <v/>
      </c>
      <c r="U26" s="134" t="str">
        <f>IF(B26="","",výpočty!O26)</f>
        <v/>
      </c>
    </row>
    <row r="27" spans="1:21" ht="20.25" customHeight="1" thickBot="1">
      <c r="A27" s="127"/>
      <c r="B27" s="133"/>
      <c r="C27" s="30" t="s">
        <v>14</v>
      </c>
      <c r="D27" s="57"/>
      <c r="E27" s="58"/>
      <c r="F27" s="58"/>
      <c r="G27" s="13" t="str">
        <f t="shared" ref="G27" si="21">IF(B26="","",IF(SUM(D$4:F$500)=0,"",IF(D27="",999,IF(F27="",MAX(D27:E27),LARGE(D27:F27,2)))))</f>
        <v/>
      </c>
      <c r="H27" s="67"/>
      <c r="I27" s="58"/>
      <c r="J27" s="58"/>
      <c r="K27" s="58"/>
      <c r="L27" s="58"/>
      <c r="M27" s="58"/>
      <c r="N27" s="58"/>
      <c r="O27" s="58"/>
      <c r="P27" s="58"/>
      <c r="Q27" s="58"/>
      <c r="R27" s="63"/>
      <c r="S27" s="64"/>
      <c r="T27" s="11" t="str">
        <f t="shared" si="0"/>
        <v/>
      </c>
      <c r="U27" s="135"/>
    </row>
    <row r="28" spans="1:21" ht="20.25" customHeight="1">
      <c r="A28" s="126" t="str">
        <f>IF(startovka!A28="","",startovka!A28)</f>
        <v/>
      </c>
      <c r="B28" s="132" t="str">
        <f>IF(startovka!B28="","",startovka!B28)</f>
        <v/>
      </c>
      <c r="C28" s="29" t="s">
        <v>13</v>
      </c>
      <c r="D28" s="53"/>
      <c r="E28" s="54"/>
      <c r="F28" s="54"/>
      <c r="G28" s="10" t="str">
        <f t="shared" ref="G28" si="22">IF(B28="","",IF(SUM(D$4:F$500)=0,"",IF(D28="",999,IF(F28="",MAX(D28:E28),LARGE(D28:F28,2)))))</f>
        <v/>
      </c>
      <c r="H28" s="66"/>
      <c r="I28" s="54"/>
      <c r="J28" s="54"/>
      <c r="K28" s="54"/>
      <c r="L28" s="54"/>
      <c r="M28" s="54"/>
      <c r="N28" s="54"/>
      <c r="O28" s="54"/>
      <c r="P28" s="54"/>
      <c r="Q28" s="54"/>
      <c r="R28" s="61"/>
      <c r="S28" s="62"/>
      <c r="T28" s="8" t="str">
        <f t="shared" si="0"/>
        <v/>
      </c>
      <c r="U28" s="134" t="str">
        <f>IF(B28="","",výpočty!O28)</f>
        <v/>
      </c>
    </row>
    <row r="29" spans="1:21" ht="20.25" customHeight="1" thickBot="1">
      <c r="A29" s="127"/>
      <c r="B29" s="133"/>
      <c r="C29" s="30" t="s">
        <v>14</v>
      </c>
      <c r="D29" s="57"/>
      <c r="E29" s="58"/>
      <c r="F29" s="58"/>
      <c r="G29" s="13" t="str">
        <f t="shared" ref="G29" si="23">IF(B28="","",IF(SUM(D$4:F$500)=0,"",IF(D29="",999,IF(F29="",MAX(D29:E29),LARGE(D29:F29,2)))))</f>
        <v/>
      </c>
      <c r="H29" s="67"/>
      <c r="I29" s="58"/>
      <c r="J29" s="58"/>
      <c r="K29" s="58"/>
      <c r="L29" s="58"/>
      <c r="M29" s="58"/>
      <c r="N29" s="58"/>
      <c r="O29" s="58"/>
      <c r="P29" s="58"/>
      <c r="Q29" s="58"/>
      <c r="R29" s="63"/>
      <c r="S29" s="64"/>
      <c r="T29" s="11" t="str">
        <f t="shared" si="0"/>
        <v/>
      </c>
      <c r="U29" s="135"/>
    </row>
    <row r="30" spans="1:21" ht="20.25" customHeight="1">
      <c r="A30" s="126" t="str">
        <f>IF(startovka!A30="","",startovka!A30)</f>
        <v/>
      </c>
      <c r="B30" s="132" t="str">
        <f>IF(startovka!B30="","",startovka!B30)</f>
        <v/>
      </c>
      <c r="C30" s="29" t="s">
        <v>13</v>
      </c>
      <c r="D30" s="53"/>
      <c r="E30" s="54"/>
      <c r="F30" s="54"/>
      <c r="G30" s="10" t="str">
        <f t="shared" ref="G30" si="24">IF(B30="","",IF(SUM(D$4:F$500)=0,"",IF(D30="",999,IF(F30="",MAX(D30:E30),LARGE(D30:F30,2)))))</f>
        <v/>
      </c>
      <c r="H30" s="66"/>
      <c r="I30" s="54"/>
      <c r="J30" s="54"/>
      <c r="K30" s="54"/>
      <c r="L30" s="54"/>
      <c r="M30" s="54"/>
      <c r="N30" s="54"/>
      <c r="O30" s="54"/>
      <c r="P30" s="54"/>
      <c r="Q30" s="54"/>
      <c r="R30" s="61"/>
      <c r="S30" s="62"/>
      <c r="T30" s="8" t="str">
        <f t="shared" si="0"/>
        <v/>
      </c>
      <c r="U30" s="134" t="str">
        <f>IF(B30="","",výpočty!O30)</f>
        <v/>
      </c>
    </row>
    <row r="31" spans="1:21" ht="20.25" customHeight="1" thickBot="1">
      <c r="A31" s="127"/>
      <c r="B31" s="133"/>
      <c r="C31" s="30" t="s">
        <v>14</v>
      </c>
      <c r="D31" s="57"/>
      <c r="E31" s="58"/>
      <c r="F31" s="58"/>
      <c r="G31" s="13" t="str">
        <f t="shared" ref="G31" si="25">IF(B30="","",IF(SUM(D$4:F$500)=0,"",IF(D31="",999,IF(F31="",MAX(D31:E31),LARGE(D31:F31,2)))))</f>
        <v/>
      </c>
      <c r="H31" s="67"/>
      <c r="I31" s="58"/>
      <c r="J31" s="58"/>
      <c r="K31" s="58"/>
      <c r="L31" s="58"/>
      <c r="M31" s="58"/>
      <c r="N31" s="58"/>
      <c r="O31" s="58"/>
      <c r="P31" s="58"/>
      <c r="Q31" s="58"/>
      <c r="R31" s="63"/>
      <c r="S31" s="64"/>
      <c r="T31" s="11" t="str">
        <f t="shared" si="0"/>
        <v/>
      </c>
      <c r="U31" s="135"/>
    </row>
    <row r="32" spans="1:21" ht="20.25" customHeight="1">
      <c r="A32" s="126" t="str">
        <f>IF(startovka!A32="","",startovka!A32)</f>
        <v/>
      </c>
      <c r="B32" s="132" t="str">
        <f>IF(startovka!B32="","",startovka!B32)</f>
        <v/>
      </c>
      <c r="C32" s="29" t="s">
        <v>13</v>
      </c>
      <c r="D32" s="53"/>
      <c r="E32" s="54"/>
      <c r="F32" s="54"/>
      <c r="G32" s="10" t="str">
        <f t="shared" ref="G32" si="26">IF(B32="","",IF(SUM(D$4:F$500)=0,"",IF(D32="",999,IF(F32="",MAX(D32:E32),LARGE(D32:F32,2)))))</f>
        <v/>
      </c>
      <c r="H32" s="66"/>
      <c r="I32" s="54"/>
      <c r="J32" s="54"/>
      <c r="K32" s="54"/>
      <c r="L32" s="54"/>
      <c r="M32" s="54"/>
      <c r="N32" s="54"/>
      <c r="O32" s="54"/>
      <c r="P32" s="54"/>
      <c r="Q32" s="54"/>
      <c r="R32" s="61"/>
      <c r="S32" s="62"/>
      <c r="T32" s="8" t="str">
        <f t="shared" si="0"/>
        <v/>
      </c>
      <c r="U32" s="134" t="str">
        <f>IF(B32="","",výpočty!O32)</f>
        <v/>
      </c>
    </row>
    <row r="33" spans="1:21" ht="20.25" customHeight="1" thickBot="1">
      <c r="A33" s="127"/>
      <c r="B33" s="133"/>
      <c r="C33" s="30" t="s">
        <v>14</v>
      </c>
      <c r="D33" s="57"/>
      <c r="E33" s="58"/>
      <c r="F33" s="58"/>
      <c r="G33" s="13" t="str">
        <f t="shared" ref="G33" si="27">IF(B32="","",IF(SUM(D$4:F$500)=0,"",IF(D33="",999,IF(F33="",MAX(D33:E33),LARGE(D33:F33,2)))))</f>
        <v/>
      </c>
      <c r="H33" s="67"/>
      <c r="I33" s="58"/>
      <c r="J33" s="58"/>
      <c r="K33" s="58"/>
      <c r="L33" s="58"/>
      <c r="M33" s="58"/>
      <c r="N33" s="58"/>
      <c r="O33" s="58"/>
      <c r="P33" s="58"/>
      <c r="Q33" s="58"/>
      <c r="R33" s="63"/>
      <c r="S33" s="64"/>
      <c r="T33" s="11" t="str">
        <f t="shared" si="0"/>
        <v/>
      </c>
      <c r="U33" s="135"/>
    </row>
    <row r="34" spans="1:21" ht="20.25" customHeight="1">
      <c r="A34" s="126" t="str">
        <f>IF(startovka!A34="","",startovka!A34)</f>
        <v/>
      </c>
      <c r="B34" s="132" t="str">
        <f>IF(startovka!B34="","",startovka!B34)</f>
        <v/>
      </c>
      <c r="C34" s="29" t="s">
        <v>13</v>
      </c>
      <c r="D34" s="53"/>
      <c r="E34" s="54"/>
      <c r="F34" s="54"/>
      <c r="G34" s="10" t="str">
        <f t="shared" ref="G34" si="28">IF(B34="","",IF(SUM(D$4:F$500)=0,"",IF(D34="",999,IF(F34="",MAX(D34:E34),LARGE(D34:F34,2)))))</f>
        <v/>
      </c>
      <c r="H34" s="66"/>
      <c r="I34" s="54"/>
      <c r="J34" s="54"/>
      <c r="K34" s="54"/>
      <c r="L34" s="54"/>
      <c r="M34" s="54"/>
      <c r="N34" s="54"/>
      <c r="O34" s="54"/>
      <c r="P34" s="54"/>
      <c r="Q34" s="54"/>
      <c r="R34" s="61"/>
      <c r="S34" s="62"/>
      <c r="T34" s="8" t="str">
        <f t="shared" si="0"/>
        <v/>
      </c>
      <c r="U34" s="134" t="str">
        <f>IF(B34="","",výpočty!O34)</f>
        <v/>
      </c>
    </row>
    <row r="35" spans="1:21" ht="20.25" customHeight="1" thickBot="1">
      <c r="A35" s="127"/>
      <c r="B35" s="133"/>
      <c r="C35" s="30" t="s">
        <v>14</v>
      </c>
      <c r="D35" s="57"/>
      <c r="E35" s="58"/>
      <c r="F35" s="58"/>
      <c r="G35" s="13" t="str">
        <f t="shared" ref="G35" si="29">IF(B34="","",IF(SUM(D$4:F$500)=0,"",IF(D35="",999,IF(F35="",MAX(D35:E35),LARGE(D35:F35,2)))))</f>
        <v/>
      </c>
      <c r="H35" s="67"/>
      <c r="I35" s="58"/>
      <c r="J35" s="58"/>
      <c r="K35" s="58"/>
      <c r="L35" s="58"/>
      <c r="M35" s="58"/>
      <c r="N35" s="58"/>
      <c r="O35" s="58"/>
      <c r="P35" s="58"/>
      <c r="Q35" s="58"/>
      <c r="R35" s="63"/>
      <c r="S35" s="64"/>
      <c r="T35" s="11" t="str">
        <f t="shared" si="0"/>
        <v/>
      </c>
      <c r="U35" s="135"/>
    </row>
    <row r="36" spans="1:21" ht="20.25" customHeight="1">
      <c r="A36" s="126" t="str">
        <f>IF(startovka!A36="","",startovka!A36)</f>
        <v/>
      </c>
      <c r="B36" s="132" t="str">
        <f>IF(startovka!B36="","",startovka!B36)</f>
        <v/>
      </c>
      <c r="C36" s="29" t="s">
        <v>13</v>
      </c>
      <c r="D36" s="53"/>
      <c r="E36" s="54"/>
      <c r="F36" s="54"/>
      <c r="G36" s="10" t="str">
        <f t="shared" ref="G36" si="30">IF(B36="","",IF(SUM(D$4:F$500)=0,"",IF(D36="",999,IF(F36="",MAX(D36:E36),LARGE(D36:F36,2)))))</f>
        <v/>
      </c>
      <c r="H36" s="66"/>
      <c r="I36" s="54"/>
      <c r="J36" s="54"/>
      <c r="K36" s="54"/>
      <c r="L36" s="54"/>
      <c r="M36" s="54"/>
      <c r="N36" s="54"/>
      <c r="O36" s="54"/>
      <c r="P36" s="54"/>
      <c r="Q36" s="54"/>
      <c r="R36" s="61"/>
      <c r="S36" s="62"/>
      <c r="T36" s="8" t="str">
        <f t="shared" si="0"/>
        <v/>
      </c>
      <c r="U36" s="134" t="str">
        <f>IF(B36="","",výpočty!O36)</f>
        <v/>
      </c>
    </row>
    <row r="37" spans="1:21" ht="20.25" customHeight="1" thickBot="1">
      <c r="A37" s="127"/>
      <c r="B37" s="133"/>
      <c r="C37" s="30" t="s">
        <v>14</v>
      </c>
      <c r="D37" s="57"/>
      <c r="E37" s="58"/>
      <c r="F37" s="58"/>
      <c r="G37" s="13" t="str">
        <f t="shared" ref="G37" si="31">IF(B36="","",IF(SUM(D$4:F$500)=0,"",IF(D37="",999,IF(F37="",MAX(D37:E37),LARGE(D37:F37,2)))))</f>
        <v/>
      </c>
      <c r="H37" s="67"/>
      <c r="I37" s="58"/>
      <c r="J37" s="58"/>
      <c r="K37" s="58"/>
      <c r="L37" s="58"/>
      <c r="M37" s="58"/>
      <c r="N37" s="58"/>
      <c r="O37" s="58"/>
      <c r="P37" s="58"/>
      <c r="Q37" s="58"/>
      <c r="R37" s="63"/>
      <c r="S37" s="64"/>
      <c r="T37" s="11" t="str">
        <f t="shared" si="0"/>
        <v/>
      </c>
      <c r="U37" s="135"/>
    </row>
    <row r="38" spans="1:21" ht="20.25" customHeight="1">
      <c r="A38" s="126" t="str">
        <f>IF(startovka!A38="","",startovka!A38)</f>
        <v/>
      </c>
      <c r="B38" s="132" t="str">
        <f>IF(startovka!B38="","",startovka!B38)</f>
        <v/>
      </c>
      <c r="C38" s="29" t="s">
        <v>13</v>
      </c>
      <c r="D38" s="53"/>
      <c r="E38" s="54"/>
      <c r="F38" s="54"/>
      <c r="G38" s="10" t="str">
        <f t="shared" ref="G38" si="32">IF(B38="","",IF(SUM(D$4:F$500)=0,"",IF(D38="",999,IF(F38="",MAX(D38:E38),LARGE(D38:F38,2)))))</f>
        <v/>
      </c>
      <c r="H38" s="66"/>
      <c r="I38" s="54"/>
      <c r="J38" s="54"/>
      <c r="K38" s="54"/>
      <c r="L38" s="54"/>
      <c r="M38" s="54"/>
      <c r="N38" s="54"/>
      <c r="O38" s="54"/>
      <c r="P38" s="54"/>
      <c r="Q38" s="54"/>
      <c r="R38" s="61"/>
      <c r="S38" s="62"/>
      <c r="T38" s="8" t="str">
        <f t="shared" si="0"/>
        <v/>
      </c>
      <c r="U38" s="134" t="str">
        <f>IF(B38="","",výpočty!O38)</f>
        <v/>
      </c>
    </row>
    <row r="39" spans="1:21" ht="20.25" customHeight="1" thickBot="1">
      <c r="A39" s="127"/>
      <c r="B39" s="133"/>
      <c r="C39" s="30" t="s">
        <v>14</v>
      </c>
      <c r="D39" s="57"/>
      <c r="E39" s="58"/>
      <c r="F39" s="58"/>
      <c r="G39" s="13" t="str">
        <f t="shared" ref="G39" si="33">IF(B38="","",IF(SUM(D$4:F$500)=0,"",IF(D39="",999,IF(F39="",MAX(D39:E39),LARGE(D39:F39,2)))))</f>
        <v/>
      </c>
      <c r="H39" s="67"/>
      <c r="I39" s="58"/>
      <c r="J39" s="58"/>
      <c r="K39" s="58"/>
      <c r="L39" s="58"/>
      <c r="M39" s="58"/>
      <c r="N39" s="58"/>
      <c r="O39" s="58"/>
      <c r="P39" s="58"/>
      <c r="Q39" s="58"/>
      <c r="R39" s="63"/>
      <c r="S39" s="64"/>
      <c r="T39" s="11" t="str">
        <f t="shared" si="0"/>
        <v/>
      </c>
      <c r="U39" s="135"/>
    </row>
    <row r="40" spans="1:21" ht="20.25" customHeight="1">
      <c r="A40" s="126" t="str">
        <f>IF(startovka!A40="","",startovka!A40)</f>
        <v/>
      </c>
      <c r="B40" s="132" t="str">
        <f>IF(startovka!B40="","",startovka!B40)</f>
        <v/>
      </c>
      <c r="C40" s="29" t="s">
        <v>13</v>
      </c>
      <c r="D40" s="53"/>
      <c r="E40" s="54"/>
      <c r="F40" s="54"/>
      <c r="G40" s="10" t="str">
        <f t="shared" ref="G40" si="34">IF(B40="","",IF(SUM(D$4:F$500)=0,"",IF(D40="",999,IF(F40="",MAX(D40:E40),LARGE(D40:F40,2)))))</f>
        <v/>
      </c>
      <c r="H40" s="66"/>
      <c r="I40" s="54"/>
      <c r="J40" s="54"/>
      <c r="K40" s="54"/>
      <c r="L40" s="54"/>
      <c r="M40" s="54"/>
      <c r="N40" s="54"/>
      <c r="O40" s="54"/>
      <c r="P40" s="54"/>
      <c r="Q40" s="54"/>
      <c r="R40" s="61"/>
      <c r="S40" s="62"/>
      <c r="T40" s="8" t="str">
        <f t="shared" si="0"/>
        <v/>
      </c>
      <c r="U40" s="134" t="str">
        <f>IF(B40="","",výpočty!O40)</f>
        <v/>
      </c>
    </row>
    <row r="41" spans="1:21" ht="20.25" customHeight="1" thickBot="1">
      <c r="A41" s="127"/>
      <c r="B41" s="133"/>
      <c r="C41" s="30" t="s">
        <v>14</v>
      </c>
      <c r="D41" s="57"/>
      <c r="E41" s="58"/>
      <c r="F41" s="58"/>
      <c r="G41" s="13" t="str">
        <f t="shared" ref="G41" si="35">IF(B40="","",IF(SUM(D$4:F$500)=0,"",IF(D41="",999,IF(F41="",MAX(D41:E41),LARGE(D41:F41,2)))))</f>
        <v/>
      </c>
      <c r="H41" s="67"/>
      <c r="I41" s="58"/>
      <c r="J41" s="58"/>
      <c r="K41" s="58"/>
      <c r="L41" s="58"/>
      <c r="M41" s="58"/>
      <c r="N41" s="58"/>
      <c r="O41" s="58"/>
      <c r="P41" s="58"/>
      <c r="Q41" s="58"/>
      <c r="R41" s="63"/>
      <c r="S41" s="64"/>
      <c r="T41" s="11" t="str">
        <f t="shared" si="0"/>
        <v/>
      </c>
      <c r="U41" s="135"/>
    </row>
    <row r="42" spans="1:21" ht="20.25" customHeight="1">
      <c r="A42" s="126" t="str">
        <f>IF(startovka!A42="","",startovka!A42)</f>
        <v/>
      </c>
      <c r="B42" s="132" t="str">
        <f>IF(startovka!B42="","",startovka!B42)</f>
        <v/>
      </c>
      <c r="C42" s="29" t="s">
        <v>13</v>
      </c>
      <c r="D42" s="53"/>
      <c r="E42" s="54"/>
      <c r="F42" s="54"/>
      <c r="G42" s="10" t="str">
        <f t="shared" ref="G42" si="36">IF(B42="","",IF(SUM(D$4:F$500)=0,"",IF(D42="",999,IF(F42="",MAX(D42:E42),LARGE(D42:F42,2)))))</f>
        <v/>
      </c>
      <c r="H42" s="66"/>
      <c r="I42" s="54"/>
      <c r="J42" s="54"/>
      <c r="K42" s="54"/>
      <c r="L42" s="54"/>
      <c r="M42" s="54"/>
      <c r="N42" s="54"/>
      <c r="O42" s="54"/>
      <c r="P42" s="54"/>
      <c r="Q42" s="54"/>
      <c r="R42" s="61"/>
      <c r="S42" s="62"/>
      <c r="T42" s="8" t="str">
        <f t="shared" si="0"/>
        <v/>
      </c>
      <c r="U42" s="134" t="str">
        <f>IF(B42="","",výpočty!O42)</f>
        <v/>
      </c>
    </row>
    <row r="43" spans="1:21" ht="20.25" customHeight="1" thickBot="1">
      <c r="A43" s="127"/>
      <c r="B43" s="133"/>
      <c r="C43" s="30" t="s">
        <v>14</v>
      </c>
      <c r="D43" s="57"/>
      <c r="E43" s="58"/>
      <c r="F43" s="58"/>
      <c r="G43" s="13" t="str">
        <f t="shared" ref="G43" si="37">IF(B42="","",IF(SUM(D$4:F$500)=0,"",IF(D43="",999,IF(F43="",MAX(D43:E43),LARGE(D43:F43,2)))))</f>
        <v/>
      </c>
      <c r="H43" s="67"/>
      <c r="I43" s="58"/>
      <c r="J43" s="58"/>
      <c r="K43" s="58"/>
      <c r="L43" s="58"/>
      <c r="M43" s="58"/>
      <c r="N43" s="58"/>
      <c r="O43" s="58"/>
      <c r="P43" s="58"/>
      <c r="Q43" s="58"/>
      <c r="R43" s="63"/>
      <c r="S43" s="64"/>
      <c r="T43" s="11" t="str">
        <f t="shared" si="0"/>
        <v/>
      </c>
      <c r="U43" s="135"/>
    </row>
    <row r="44" spans="1:21" ht="20.25" customHeight="1">
      <c r="A44" s="126" t="str">
        <f>IF(startovka!A44="","",startovka!A44)</f>
        <v/>
      </c>
      <c r="B44" s="132" t="str">
        <f>IF(startovka!B44="","",startovka!B44)</f>
        <v/>
      </c>
      <c r="C44" s="29" t="s">
        <v>13</v>
      </c>
      <c r="D44" s="53"/>
      <c r="E44" s="54"/>
      <c r="F44" s="54"/>
      <c r="G44" s="10" t="str">
        <f t="shared" ref="G44" si="38">IF(B44="","",IF(SUM(D$4:F$500)=0,"",IF(D44="",999,IF(F44="",MAX(D44:E44),LARGE(D44:F44,2)))))</f>
        <v/>
      </c>
      <c r="H44" s="66"/>
      <c r="I44" s="54"/>
      <c r="J44" s="54"/>
      <c r="K44" s="54"/>
      <c r="L44" s="54"/>
      <c r="M44" s="54"/>
      <c r="N44" s="54"/>
      <c r="O44" s="54"/>
      <c r="P44" s="54"/>
      <c r="Q44" s="54"/>
      <c r="R44" s="61"/>
      <c r="S44" s="62"/>
      <c r="T44" s="8" t="str">
        <f t="shared" si="0"/>
        <v/>
      </c>
      <c r="U44" s="134" t="str">
        <f>IF(B44="","",výpočty!O44)</f>
        <v/>
      </c>
    </row>
    <row r="45" spans="1:21" ht="20.25" customHeight="1" thickBot="1">
      <c r="A45" s="127"/>
      <c r="B45" s="133"/>
      <c r="C45" s="30" t="s">
        <v>14</v>
      </c>
      <c r="D45" s="57"/>
      <c r="E45" s="58"/>
      <c r="F45" s="58"/>
      <c r="G45" s="13" t="str">
        <f t="shared" ref="G45" si="39">IF(B44="","",IF(SUM(D$4:F$500)=0,"",IF(D45="",999,IF(F45="",MAX(D45:E45),LARGE(D45:F45,2)))))</f>
        <v/>
      </c>
      <c r="H45" s="67"/>
      <c r="I45" s="58"/>
      <c r="J45" s="58"/>
      <c r="K45" s="58"/>
      <c r="L45" s="58"/>
      <c r="M45" s="58"/>
      <c r="N45" s="58"/>
      <c r="O45" s="58"/>
      <c r="P45" s="58"/>
      <c r="Q45" s="58"/>
      <c r="R45" s="63"/>
      <c r="S45" s="64"/>
      <c r="T45" s="11" t="str">
        <f t="shared" si="0"/>
        <v/>
      </c>
      <c r="U45" s="135"/>
    </row>
    <row r="46" spans="1:21" ht="20.25" customHeight="1">
      <c r="A46" s="126" t="str">
        <f>IF(startovka!A46="","",startovka!A46)</f>
        <v/>
      </c>
      <c r="B46" s="132" t="str">
        <f>IF(startovka!B46="","",startovka!B46)</f>
        <v/>
      </c>
      <c r="C46" s="29" t="s">
        <v>13</v>
      </c>
      <c r="D46" s="53"/>
      <c r="E46" s="54"/>
      <c r="F46" s="54"/>
      <c r="G46" s="10" t="str">
        <f t="shared" ref="G46" si="40">IF(B46="","",IF(SUM(D$4:F$500)=0,"",IF(D46="",999,IF(F46="",MAX(D46:E46),LARGE(D46:F46,2)))))</f>
        <v/>
      </c>
      <c r="H46" s="66"/>
      <c r="I46" s="54"/>
      <c r="J46" s="54"/>
      <c r="K46" s="54"/>
      <c r="L46" s="54"/>
      <c r="M46" s="54"/>
      <c r="N46" s="54"/>
      <c r="O46" s="54"/>
      <c r="P46" s="54"/>
      <c r="Q46" s="54"/>
      <c r="R46" s="61"/>
      <c r="S46" s="62"/>
      <c r="T46" s="8" t="str">
        <f t="shared" si="0"/>
        <v/>
      </c>
      <c r="U46" s="134" t="str">
        <f>IF(B46="","",výpočty!O46)</f>
        <v/>
      </c>
    </row>
    <row r="47" spans="1:21" ht="20.25" customHeight="1" thickBot="1">
      <c r="A47" s="127"/>
      <c r="B47" s="133"/>
      <c r="C47" s="30" t="s">
        <v>14</v>
      </c>
      <c r="D47" s="57"/>
      <c r="E47" s="58"/>
      <c r="F47" s="58"/>
      <c r="G47" s="13" t="str">
        <f t="shared" ref="G47" si="41">IF(B46="","",IF(SUM(D$4:F$500)=0,"",IF(D47="",999,IF(F47="",MAX(D47:E47),LARGE(D47:F47,2)))))</f>
        <v/>
      </c>
      <c r="H47" s="67"/>
      <c r="I47" s="58"/>
      <c r="J47" s="58"/>
      <c r="K47" s="58"/>
      <c r="L47" s="58"/>
      <c r="M47" s="58"/>
      <c r="N47" s="58"/>
      <c r="O47" s="58"/>
      <c r="P47" s="58"/>
      <c r="Q47" s="58"/>
      <c r="R47" s="63"/>
      <c r="S47" s="64"/>
      <c r="T47" s="11" t="str">
        <f t="shared" si="0"/>
        <v/>
      </c>
      <c r="U47" s="135"/>
    </row>
    <row r="48" spans="1:21" ht="20.25" customHeight="1">
      <c r="A48" s="126" t="str">
        <f>IF(startovka!A48="","",startovka!A48)</f>
        <v/>
      </c>
      <c r="B48" s="132" t="str">
        <f>IF(startovka!B48="","",startovka!B48)</f>
        <v/>
      </c>
      <c r="C48" s="29" t="s">
        <v>13</v>
      </c>
      <c r="D48" s="53"/>
      <c r="E48" s="54"/>
      <c r="F48" s="54"/>
      <c r="G48" s="10" t="str">
        <f t="shared" ref="G48" si="42">IF(B48="","",IF(SUM(D$4:F$500)=0,"",IF(D48="",999,IF(F48="",MAX(D48:E48),LARGE(D48:F48,2)))))</f>
        <v/>
      </c>
      <c r="H48" s="66"/>
      <c r="I48" s="54"/>
      <c r="J48" s="54"/>
      <c r="K48" s="54"/>
      <c r="L48" s="54"/>
      <c r="M48" s="54"/>
      <c r="N48" s="54"/>
      <c r="O48" s="54"/>
      <c r="P48" s="54"/>
      <c r="Q48" s="54"/>
      <c r="R48" s="61"/>
      <c r="S48" s="62"/>
      <c r="T48" s="8" t="str">
        <f t="shared" si="0"/>
        <v/>
      </c>
      <c r="U48" s="134" t="str">
        <f>IF(B48="","",výpočty!O48)</f>
        <v/>
      </c>
    </row>
    <row r="49" spans="1:21" ht="20.25" customHeight="1" thickBot="1">
      <c r="A49" s="127"/>
      <c r="B49" s="133"/>
      <c r="C49" s="30" t="s">
        <v>14</v>
      </c>
      <c r="D49" s="57"/>
      <c r="E49" s="58"/>
      <c r="F49" s="58"/>
      <c r="G49" s="13" t="str">
        <f t="shared" ref="G49" si="43">IF(B48="","",IF(SUM(D$4:F$500)=0,"",IF(D49="",999,IF(F49="",MAX(D49:E49),LARGE(D49:F49,2)))))</f>
        <v/>
      </c>
      <c r="H49" s="67"/>
      <c r="I49" s="58"/>
      <c r="J49" s="58"/>
      <c r="K49" s="58"/>
      <c r="L49" s="58"/>
      <c r="M49" s="58"/>
      <c r="N49" s="58"/>
      <c r="O49" s="58"/>
      <c r="P49" s="58"/>
      <c r="Q49" s="58"/>
      <c r="R49" s="63"/>
      <c r="S49" s="64"/>
      <c r="T49" s="11" t="str">
        <f t="shared" si="0"/>
        <v/>
      </c>
      <c r="U49" s="135"/>
    </row>
    <row r="50" spans="1:21" ht="20.25" customHeight="1">
      <c r="A50" s="126" t="str">
        <f>IF(startovka!A50="","",startovka!A50)</f>
        <v/>
      </c>
      <c r="B50" s="132" t="str">
        <f>IF(startovka!B50="","",startovka!B50)</f>
        <v/>
      </c>
      <c r="C50" s="29" t="s">
        <v>13</v>
      </c>
      <c r="D50" s="53"/>
      <c r="E50" s="54"/>
      <c r="F50" s="54"/>
      <c r="G50" s="10" t="str">
        <f t="shared" ref="G50" si="44">IF(B50="","",IF(SUM(D$4:F$500)=0,"",IF(D50="",999,IF(F50="",MAX(D50:E50),LARGE(D50:F50,2)))))</f>
        <v/>
      </c>
      <c r="H50" s="66"/>
      <c r="I50" s="54"/>
      <c r="J50" s="54"/>
      <c r="K50" s="54"/>
      <c r="L50" s="54"/>
      <c r="M50" s="54"/>
      <c r="N50" s="54"/>
      <c r="O50" s="54"/>
      <c r="P50" s="54"/>
      <c r="Q50" s="54"/>
      <c r="R50" s="61"/>
      <c r="S50" s="62"/>
      <c r="T50" s="8" t="str">
        <f t="shared" si="0"/>
        <v/>
      </c>
      <c r="U50" s="134" t="str">
        <f>IF(B50="","",výpočty!O50)</f>
        <v/>
      </c>
    </row>
    <row r="51" spans="1:21" ht="20.25" customHeight="1" thickBot="1">
      <c r="A51" s="127"/>
      <c r="B51" s="133"/>
      <c r="C51" s="30" t="s">
        <v>14</v>
      </c>
      <c r="D51" s="57"/>
      <c r="E51" s="58"/>
      <c r="F51" s="58"/>
      <c r="G51" s="13" t="str">
        <f t="shared" ref="G51" si="45">IF(B50="","",IF(SUM(D$4:F$500)=0,"",IF(D51="",999,IF(F51="",MAX(D51:E51),LARGE(D51:F51,2)))))</f>
        <v/>
      </c>
      <c r="H51" s="67"/>
      <c r="I51" s="58"/>
      <c r="J51" s="58"/>
      <c r="K51" s="58"/>
      <c r="L51" s="58"/>
      <c r="M51" s="58"/>
      <c r="N51" s="58"/>
      <c r="O51" s="58"/>
      <c r="P51" s="58"/>
      <c r="Q51" s="58"/>
      <c r="R51" s="63"/>
      <c r="S51" s="64"/>
      <c r="T51" s="11" t="str">
        <f t="shared" si="0"/>
        <v/>
      </c>
      <c r="U51" s="135"/>
    </row>
    <row r="52" spans="1:21" ht="20.25" customHeight="1">
      <c r="A52" s="126" t="str">
        <f>IF(startovka!A52="","",startovka!A52)</f>
        <v/>
      </c>
      <c r="B52" s="132" t="str">
        <f>IF(startovka!B52="","",startovka!B52)</f>
        <v/>
      </c>
      <c r="C52" s="29" t="s">
        <v>13</v>
      </c>
      <c r="D52" s="53"/>
      <c r="E52" s="54"/>
      <c r="F52" s="54"/>
      <c r="G52" s="10" t="str">
        <f t="shared" ref="G52" si="46">IF(B52="","",IF(SUM(D$4:F$500)=0,"",IF(D52="",999,IF(F52="",MAX(D52:E52),LARGE(D52:F52,2)))))</f>
        <v/>
      </c>
      <c r="H52" s="66"/>
      <c r="I52" s="54"/>
      <c r="J52" s="54"/>
      <c r="K52" s="54"/>
      <c r="L52" s="54"/>
      <c r="M52" s="54"/>
      <c r="N52" s="54"/>
      <c r="O52" s="54"/>
      <c r="P52" s="54"/>
      <c r="Q52" s="54"/>
      <c r="R52" s="61"/>
      <c r="S52" s="62"/>
      <c r="T52" s="8" t="str">
        <f t="shared" si="0"/>
        <v/>
      </c>
      <c r="U52" s="134" t="str">
        <f>IF(B52="","",výpočty!O52)</f>
        <v/>
      </c>
    </row>
    <row r="53" spans="1:21" ht="20.25" customHeight="1" thickBot="1">
      <c r="A53" s="127"/>
      <c r="B53" s="133"/>
      <c r="C53" s="30" t="s">
        <v>14</v>
      </c>
      <c r="D53" s="57"/>
      <c r="E53" s="58"/>
      <c r="F53" s="58"/>
      <c r="G53" s="13" t="str">
        <f t="shared" ref="G53" si="47">IF(B52="","",IF(SUM(D$4:F$500)=0,"",IF(D53="",999,IF(F53="",MAX(D53:E53),LARGE(D53:F53,2)))))</f>
        <v/>
      </c>
      <c r="H53" s="67"/>
      <c r="I53" s="58"/>
      <c r="J53" s="58"/>
      <c r="K53" s="58"/>
      <c r="L53" s="58"/>
      <c r="M53" s="58"/>
      <c r="N53" s="58"/>
      <c r="O53" s="58"/>
      <c r="P53" s="58"/>
      <c r="Q53" s="58"/>
      <c r="R53" s="63"/>
      <c r="S53" s="64"/>
      <c r="T53" s="11" t="str">
        <f t="shared" si="0"/>
        <v/>
      </c>
      <c r="U53" s="135"/>
    </row>
    <row r="54" spans="1:21" ht="20.25" customHeight="1">
      <c r="A54" s="126" t="str">
        <f>IF(startovka!A54="","",startovka!A54)</f>
        <v/>
      </c>
      <c r="B54" s="132" t="str">
        <f>IF(startovka!B54="","",startovka!B54)</f>
        <v/>
      </c>
      <c r="C54" s="29" t="s">
        <v>13</v>
      </c>
      <c r="D54" s="53"/>
      <c r="E54" s="54"/>
      <c r="F54" s="54"/>
      <c r="G54" s="10" t="str">
        <f t="shared" ref="G54" si="48">IF(B54="","",IF(SUM(D$4:F$500)=0,"",IF(D54="",999,IF(F54="",MAX(D54:E54),LARGE(D54:F54,2)))))</f>
        <v/>
      </c>
      <c r="H54" s="66"/>
      <c r="I54" s="54"/>
      <c r="J54" s="54"/>
      <c r="K54" s="54"/>
      <c r="L54" s="54"/>
      <c r="M54" s="54"/>
      <c r="N54" s="54"/>
      <c r="O54" s="54"/>
      <c r="P54" s="54"/>
      <c r="Q54" s="54"/>
      <c r="R54" s="61"/>
      <c r="S54" s="62"/>
      <c r="T54" s="8" t="str">
        <f t="shared" si="0"/>
        <v/>
      </c>
      <c r="U54" s="134" t="str">
        <f>IF(B54="","",výpočty!O54)</f>
        <v/>
      </c>
    </row>
    <row r="55" spans="1:21" ht="20.25" customHeight="1" thickBot="1">
      <c r="A55" s="127"/>
      <c r="B55" s="133"/>
      <c r="C55" s="30" t="s">
        <v>14</v>
      </c>
      <c r="D55" s="57"/>
      <c r="E55" s="58"/>
      <c r="F55" s="58"/>
      <c r="G55" s="13" t="str">
        <f t="shared" ref="G55" si="49">IF(B54="","",IF(SUM(D$4:F$500)=0,"",IF(D55="",999,IF(F55="",MAX(D55:E55),LARGE(D55:F55,2)))))</f>
        <v/>
      </c>
      <c r="H55" s="67"/>
      <c r="I55" s="58"/>
      <c r="J55" s="58"/>
      <c r="K55" s="58"/>
      <c r="L55" s="58"/>
      <c r="M55" s="58"/>
      <c r="N55" s="58"/>
      <c r="O55" s="58"/>
      <c r="P55" s="58"/>
      <c r="Q55" s="58"/>
      <c r="R55" s="63"/>
      <c r="S55" s="64"/>
      <c r="T55" s="11" t="str">
        <f t="shared" si="0"/>
        <v/>
      </c>
      <c r="U55" s="135"/>
    </row>
    <row r="56" spans="1:21" ht="20.25" customHeight="1">
      <c r="A56" s="126" t="str">
        <f>IF(startovka!A56="","",startovka!A56)</f>
        <v/>
      </c>
      <c r="B56" s="132" t="str">
        <f>IF(startovka!B56="","",startovka!B56)</f>
        <v/>
      </c>
      <c r="C56" s="29" t="s">
        <v>13</v>
      </c>
      <c r="D56" s="53"/>
      <c r="E56" s="54"/>
      <c r="F56" s="54"/>
      <c r="G56" s="10" t="str">
        <f t="shared" ref="G56" si="50">IF(B56="","",IF(SUM(D$4:F$500)=0,"",IF(D56="",999,IF(F56="",MAX(D56:E56),LARGE(D56:F56,2)))))</f>
        <v/>
      </c>
      <c r="H56" s="66"/>
      <c r="I56" s="54"/>
      <c r="J56" s="54"/>
      <c r="K56" s="54"/>
      <c r="L56" s="54"/>
      <c r="M56" s="54"/>
      <c r="N56" s="54"/>
      <c r="O56" s="54"/>
      <c r="P56" s="54"/>
      <c r="Q56" s="54"/>
      <c r="R56" s="61"/>
      <c r="S56" s="62"/>
      <c r="T56" s="8" t="str">
        <f t="shared" si="0"/>
        <v/>
      </c>
      <c r="U56" s="134" t="str">
        <f>IF(B56="","",výpočty!O56)</f>
        <v/>
      </c>
    </row>
    <row r="57" spans="1:21" ht="20.25" customHeight="1" thickBot="1">
      <c r="A57" s="127"/>
      <c r="B57" s="133"/>
      <c r="C57" s="30" t="s">
        <v>14</v>
      </c>
      <c r="D57" s="57"/>
      <c r="E57" s="58"/>
      <c r="F57" s="58"/>
      <c r="G57" s="13" t="str">
        <f t="shared" ref="G57" si="51">IF(B56="","",IF(SUM(D$4:F$500)=0,"",IF(D57="",999,IF(F57="",MAX(D57:E57),LARGE(D57:F57,2)))))</f>
        <v/>
      </c>
      <c r="H57" s="67"/>
      <c r="I57" s="58"/>
      <c r="J57" s="58"/>
      <c r="K57" s="58"/>
      <c r="L57" s="58"/>
      <c r="M57" s="58"/>
      <c r="N57" s="58"/>
      <c r="O57" s="58"/>
      <c r="P57" s="58"/>
      <c r="Q57" s="58"/>
      <c r="R57" s="63"/>
      <c r="S57" s="64"/>
      <c r="T57" s="11" t="str">
        <f t="shared" si="0"/>
        <v/>
      </c>
      <c r="U57" s="135"/>
    </row>
    <row r="58" spans="1:21" ht="20.25" customHeight="1">
      <c r="A58" s="126" t="str">
        <f>IF(startovka!A58="","",startovka!A58)</f>
        <v/>
      </c>
      <c r="B58" s="132" t="str">
        <f>IF(startovka!B58="","",startovka!B58)</f>
        <v/>
      </c>
      <c r="C58" s="29" t="s">
        <v>13</v>
      </c>
      <c r="D58" s="53"/>
      <c r="E58" s="54"/>
      <c r="F58" s="54"/>
      <c r="G58" s="10" t="str">
        <f t="shared" ref="G58" si="52">IF(B58="","",IF(SUM(D$4:F$500)=0,"",IF(D58="",999,IF(F58="",MAX(D58:E58),LARGE(D58:F58,2)))))</f>
        <v/>
      </c>
      <c r="H58" s="66"/>
      <c r="I58" s="54"/>
      <c r="J58" s="54"/>
      <c r="K58" s="54"/>
      <c r="L58" s="54"/>
      <c r="M58" s="54"/>
      <c r="N58" s="54"/>
      <c r="O58" s="54"/>
      <c r="P58" s="54"/>
      <c r="Q58" s="54"/>
      <c r="R58" s="61"/>
      <c r="S58" s="62"/>
      <c r="T58" s="8" t="str">
        <f t="shared" si="0"/>
        <v/>
      </c>
      <c r="U58" s="134" t="str">
        <f>IF(B58="","",výpočty!O58)</f>
        <v/>
      </c>
    </row>
    <row r="59" spans="1:21" ht="20.25" customHeight="1" thickBot="1">
      <c r="A59" s="127"/>
      <c r="B59" s="133"/>
      <c r="C59" s="30" t="s">
        <v>14</v>
      </c>
      <c r="D59" s="57"/>
      <c r="E59" s="58"/>
      <c r="F59" s="58"/>
      <c r="G59" s="13" t="str">
        <f t="shared" ref="G59" si="53">IF(B58="","",IF(SUM(D$4:F$500)=0,"",IF(D59="",999,IF(F59="",MAX(D59:E59),LARGE(D59:F59,2)))))</f>
        <v/>
      </c>
      <c r="H59" s="67"/>
      <c r="I59" s="58"/>
      <c r="J59" s="58"/>
      <c r="K59" s="58"/>
      <c r="L59" s="58"/>
      <c r="M59" s="58"/>
      <c r="N59" s="58"/>
      <c r="O59" s="58"/>
      <c r="P59" s="58"/>
      <c r="Q59" s="58"/>
      <c r="R59" s="63"/>
      <c r="S59" s="64"/>
      <c r="T59" s="11" t="str">
        <f t="shared" si="0"/>
        <v/>
      </c>
      <c r="U59" s="135"/>
    </row>
    <row r="60" spans="1:21" ht="20.25" customHeight="1">
      <c r="A60" s="126" t="str">
        <f>IF(startovka!A60="","",startovka!A60)</f>
        <v/>
      </c>
      <c r="B60" s="132" t="str">
        <f>IF(startovka!B60="","",startovka!B60)</f>
        <v/>
      </c>
      <c r="C60" s="29" t="s">
        <v>13</v>
      </c>
      <c r="D60" s="53"/>
      <c r="E60" s="54"/>
      <c r="F60" s="54"/>
      <c r="G60" s="10" t="str">
        <f t="shared" ref="G60" si="54">IF(B60="","",IF(SUM(D$4:F$500)=0,"",IF(D60="",999,IF(F60="",MAX(D60:E60),LARGE(D60:F60,2)))))</f>
        <v/>
      </c>
      <c r="H60" s="66"/>
      <c r="I60" s="54"/>
      <c r="J60" s="54"/>
      <c r="K60" s="54"/>
      <c r="L60" s="54"/>
      <c r="M60" s="54"/>
      <c r="N60" s="54"/>
      <c r="O60" s="54"/>
      <c r="P60" s="54"/>
      <c r="Q60" s="54"/>
      <c r="R60" s="61"/>
      <c r="S60" s="62"/>
      <c r="T60" s="8" t="str">
        <f t="shared" si="0"/>
        <v/>
      </c>
      <c r="U60" s="134" t="str">
        <f>IF(B60="","",výpočty!O60)</f>
        <v/>
      </c>
    </row>
    <row r="61" spans="1:21" ht="20.25" customHeight="1" thickBot="1">
      <c r="A61" s="127"/>
      <c r="B61" s="133"/>
      <c r="C61" s="30" t="s">
        <v>14</v>
      </c>
      <c r="D61" s="57"/>
      <c r="E61" s="58"/>
      <c r="F61" s="58"/>
      <c r="G61" s="13" t="str">
        <f t="shared" ref="G61" si="55">IF(B60="","",IF(SUM(D$4:F$500)=0,"",IF(D61="",999,IF(F61="",MAX(D61:E61),LARGE(D61:F61,2)))))</f>
        <v/>
      </c>
      <c r="H61" s="67"/>
      <c r="I61" s="58"/>
      <c r="J61" s="58"/>
      <c r="K61" s="58"/>
      <c r="L61" s="58"/>
      <c r="M61" s="58"/>
      <c r="N61" s="58"/>
      <c r="O61" s="58"/>
      <c r="P61" s="58"/>
      <c r="Q61" s="58"/>
      <c r="R61" s="63"/>
      <c r="S61" s="64"/>
      <c r="T61" s="11" t="str">
        <f t="shared" si="0"/>
        <v/>
      </c>
      <c r="U61" s="135"/>
    </row>
    <row r="62" spans="1:21" ht="20.25" customHeight="1">
      <c r="A62" s="126" t="str">
        <f>IF(startovka!A62="","",startovka!A62)</f>
        <v/>
      </c>
      <c r="B62" s="132" t="str">
        <f>IF(startovka!B62="","",startovka!B62)</f>
        <v/>
      </c>
      <c r="C62" s="29" t="s">
        <v>13</v>
      </c>
      <c r="D62" s="53"/>
      <c r="E62" s="54"/>
      <c r="F62" s="54"/>
      <c r="G62" s="10" t="str">
        <f t="shared" ref="G62" si="56">IF(B62="","",IF(SUM(D$4:F$500)=0,"",IF(D62="",999,IF(F62="",MAX(D62:E62),LARGE(D62:F62,2)))))</f>
        <v/>
      </c>
      <c r="H62" s="66"/>
      <c r="I62" s="54"/>
      <c r="J62" s="54"/>
      <c r="K62" s="54"/>
      <c r="L62" s="54"/>
      <c r="M62" s="54"/>
      <c r="N62" s="54"/>
      <c r="O62" s="54"/>
      <c r="P62" s="54"/>
      <c r="Q62" s="54"/>
      <c r="R62" s="61"/>
      <c r="S62" s="62"/>
      <c r="T62" s="8" t="str">
        <f t="shared" si="0"/>
        <v/>
      </c>
      <c r="U62" s="134" t="str">
        <f>IF(B62="","",výpočty!O62)</f>
        <v/>
      </c>
    </row>
    <row r="63" spans="1:21" ht="20.25" customHeight="1" thickBot="1">
      <c r="A63" s="127"/>
      <c r="B63" s="133"/>
      <c r="C63" s="30" t="s">
        <v>14</v>
      </c>
      <c r="D63" s="57"/>
      <c r="E63" s="58"/>
      <c r="F63" s="58"/>
      <c r="G63" s="13" t="str">
        <f t="shared" ref="G63" si="57">IF(B62="","",IF(SUM(D$4:F$500)=0,"",IF(D63="",999,IF(F63="",MAX(D63:E63),LARGE(D63:F63,2)))))</f>
        <v/>
      </c>
      <c r="H63" s="67"/>
      <c r="I63" s="58"/>
      <c r="J63" s="58"/>
      <c r="K63" s="58"/>
      <c r="L63" s="58"/>
      <c r="M63" s="58"/>
      <c r="N63" s="58"/>
      <c r="O63" s="58"/>
      <c r="P63" s="58"/>
      <c r="Q63" s="58"/>
      <c r="R63" s="63"/>
      <c r="S63" s="64"/>
      <c r="T63" s="11" t="str">
        <f t="shared" si="0"/>
        <v/>
      </c>
      <c r="U63" s="135"/>
    </row>
    <row r="64" spans="1:21" ht="20.25" customHeight="1">
      <c r="A64" s="126" t="str">
        <f>IF(startovka!A64="","",startovka!A64)</f>
        <v/>
      </c>
      <c r="B64" s="132" t="str">
        <f>IF(startovka!B64="","",startovka!B64)</f>
        <v/>
      </c>
      <c r="C64" s="29" t="s">
        <v>13</v>
      </c>
      <c r="D64" s="53"/>
      <c r="E64" s="54"/>
      <c r="F64" s="54"/>
      <c r="G64" s="10" t="str">
        <f t="shared" ref="G64" si="58">IF(B64="","",IF(SUM(D$4:F$500)=0,"",IF(D64="",999,IF(F64="",MAX(D64:E64),LARGE(D64:F64,2)))))</f>
        <v/>
      </c>
      <c r="H64" s="66"/>
      <c r="I64" s="54"/>
      <c r="J64" s="54"/>
      <c r="K64" s="54"/>
      <c r="L64" s="54"/>
      <c r="M64" s="54"/>
      <c r="N64" s="54"/>
      <c r="O64" s="54"/>
      <c r="P64" s="54"/>
      <c r="Q64" s="54"/>
      <c r="R64" s="61"/>
      <c r="S64" s="62"/>
      <c r="T64" s="8" t="str">
        <f t="shared" si="0"/>
        <v/>
      </c>
      <c r="U64" s="134" t="str">
        <f>IF(B64="","",výpočty!O64)</f>
        <v/>
      </c>
    </row>
    <row r="65" spans="1:21" ht="20.25" customHeight="1" thickBot="1">
      <c r="A65" s="127"/>
      <c r="B65" s="133"/>
      <c r="C65" s="30" t="s">
        <v>14</v>
      </c>
      <c r="D65" s="57"/>
      <c r="E65" s="58"/>
      <c r="F65" s="58"/>
      <c r="G65" s="13" t="str">
        <f t="shared" ref="G65" si="59">IF(B64="","",IF(SUM(D$4:F$500)=0,"",IF(D65="",999,IF(F65="",MAX(D65:E65),LARGE(D65:F65,2)))))</f>
        <v/>
      </c>
      <c r="H65" s="67"/>
      <c r="I65" s="58"/>
      <c r="J65" s="58"/>
      <c r="K65" s="58"/>
      <c r="L65" s="58"/>
      <c r="M65" s="58"/>
      <c r="N65" s="58"/>
      <c r="O65" s="58"/>
      <c r="P65" s="58"/>
      <c r="Q65" s="58"/>
      <c r="R65" s="63"/>
      <c r="S65" s="64"/>
      <c r="T65" s="11" t="str">
        <f t="shared" si="0"/>
        <v/>
      </c>
      <c r="U65" s="135"/>
    </row>
    <row r="66" spans="1:21" ht="20.25" customHeight="1">
      <c r="A66" s="126" t="str">
        <f>IF(startovka!A66="","",startovka!A66)</f>
        <v/>
      </c>
      <c r="B66" s="132" t="str">
        <f>IF(startovka!B66="","",startovka!B66)</f>
        <v/>
      </c>
      <c r="C66" s="29" t="s">
        <v>13</v>
      </c>
      <c r="D66" s="53"/>
      <c r="E66" s="54"/>
      <c r="F66" s="54"/>
      <c r="G66" s="10" t="str">
        <f t="shared" ref="G66" si="60">IF(B66="","",IF(SUM(D$4:F$500)=0,"",IF(D66="",999,IF(F66="",MAX(D66:E66),LARGE(D66:F66,2)))))</f>
        <v/>
      </c>
      <c r="H66" s="66"/>
      <c r="I66" s="54"/>
      <c r="J66" s="54"/>
      <c r="K66" s="54"/>
      <c r="L66" s="54"/>
      <c r="M66" s="54"/>
      <c r="N66" s="54"/>
      <c r="O66" s="54"/>
      <c r="P66" s="54"/>
      <c r="Q66" s="54"/>
      <c r="R66" s="61"/>
      <c r="S66" s="62"/>
      <c r="T66" s="8" t="str">
        <f t="shared" si="0"/>
        <v/>
      </c>
      <c r="U66" s="134" t="str">
        <f>IF(B66="","",výpočty!O66)</f>
        <v/>
      </c>
    </row>
    <row r="67" spans="1:21" ht="20.25" customHeight="1" thickBot="1">
      <c r="A67" s="127"/>
      <c r="B67" s="133"/>
      <c r="C67" s="30" t="s">
        <v>14</v>
      </c>
      <c r="D67" s="57"/>
      <c r="E67" s="58"/>
      <c r="F67" s="58"/>
      <c r="G67" s="13" t="str">
        <f t="shared" ref="G67" si="61">IF(B66="","",IF(SUM(D$4:F$500)=0,"",IF(D67="",999,IF(F67="",MAX(D67:E67),LARGE(D67:F67,2)))))</f>
        <v/>
      </c>
      <c r="H67" s="67"/>
      <c r="I67" s="58"/>
      <c r="J67" s="58"/>
      <c r="K67" s="58"/>
      <c r="L67" s="58"/>
      <c r="M67" s="58"/>
      <c r="N67" s="58"/>
      <c r="O67" s="58"/>
      <c r="P67" s="58"/>
      <c r="Q67" s="58"/>
      <c r="R67" s="63"/>
      <c r="S67" s="64"/>
      <c r="T67" s="11" t="str">
        <f t="shared" si="0"/>
        <v/>
      </c>
      <c r="U67" s="135"/>
    </row>
    <row r="68" spans="1:21" ht="20.25" customHeight="1">
      <c r="A68" s="126" t="str">
        <f>IF(startovka!A68="","",startovka!A68)</f>
        <v/>
      </c>
      <c r="B68" s="132" t="str">
        <f>IF(startovka!B68="","",startovka!B68)</f>
        <v/>
      </c>
      <c r="C68" s="29" t="s">
        <v>13</v>
      </c>
      <c r="D68" s="53"/>
      <c r="E68" s="54"/>
      <c r="F68" s="54"/>
      <c r="G68" s="10" t="str">
        <f t="shared" ref="G68" si="62">IF(B68="","",IF(SUM(D$4:F$500)=0,"",IF(D68="",999,IF(F68="",MAX(D68:E68),LARGE(D68:F68,2)))))</f>
        <v/>
      </c>
      <c r="H68" s="66"/>
      <c r="I68" s="54"/>
      <c r="J68" s="54"/>
      <c r="K68" s="54"/>
      <c r="L68" s="54"/>
      <c r="M68" s="54"/>
      <c r="N68" s="54"/>
      <c r="O68" s="54"/>
      <c r="P68" s="54"/>
      <c r="Q68" s="54"/>
      <c r="R68" s="61"/>
      <c r="S68" s="62"/>
      <c r="T68" s="8" t="str">
        <f t="shared" si="0"/>
        <v/>
      </c>
      <c r="U68" s="134" t="str">
        <f>IF(B68="","",výpočty!O68)</f>
        <v/>
      </c>
    </row>
    <row r="69" spans="1:21" ht="20.25" customHeight="1" thickBot="1">
      <c r="A69" s="127"/>
      <c r="B69" s="133"/>
      <c r="C69" s="30" t="s">
        <v>14</v>
      </c>
      <c r="D69" s="57"/>
      <c r="E69" s="58"/>
      <c r="F69" s="58"/>
      <c r="G69" s="13" t="str">
        <f t="shared" ref="G69" si="63">IF(B68="","",IF(SUM(D$4:F$500)=0,"",IF(D69="",999,IF(F69="",MAX(D69:E69),LARGE(D69:F69,2)))))</f>
        <v/>
      </c>
      <c r="H69" s="67"/>
      <c r="I69" s="58"/>
      <c r="J69" s="58"/>
      <c r="K69" s="58"/>
      <c r="L69" s="58"/>
      <c r="M69" s="58"/>
      <c r="N69" s="58"/>
      <c r="O69" s="58"/>
      <c r="P69" s="58"/>
      <c r="Q69" s="58"/>
      <c r="R69" s="63"/>
      <c r="S69" s="64"/>
      <c r="T69" s="11" t="str">
        <f t="shared" si="0"/>
        <v/>
      </c>
      <c r="U69" s="135"/>
    </row>
    <row r="70" spans="1:21" ht="20.25" customHeight="1">
      <c r="A70" s="126" t="str">
        <f>IF(startovka!A70="","",startovka!A70)</f>
        <v/>
      </c>
      <c r="B70" s="132" t="str">
        <f>IF(startovka!B70="","",startovka!B70)</f>
        <v/>
      </c>
      <c r="C70" s="29" t="s">
        <v>13</v>
      </c>
      <c r="D70" s="53"/>
      <c r="E70" s="54"/>
      <c r="F70" s="54"/>
      <c r="G70" s="10" t="str">
        <f t="shared" ref="G70" si="64">IF(B70="","",IF(SUM(D$4:F$500)=0,"",IF(D70="",999,IF(F70="",MAX(D70:E70),LARGE(D70:F70,2)))))</f>
        <v/>
      </c>
      <c r="H70" s="66"/>
      <c r="I70" s="54"/>
      <c r="J70" s="54"/>
      <c r="K70" s="54"/>
      <c r="L70" s="54"/>
      <c r="M70" s="54"/>
      <c r="N70" s="54"/>
      <c r="O70" s="54"/>
      <c r="P70" s="54"/>
      <c r="Q70" s="54"/>
      <c r="R70" s="61"/>
      <c r="S70" s="62"/>
      <c r="T70" s="8" t="str">
        <f t="shared" ref="T70:T83" si="65">IF(G70="","",IF(S70="",SUM(G70:R70),998))</f>
        <v/>
      </c>
      <c r="U70" s="134" t="str">
        <f>IF(B70="","",výpočty!O70)</f>
        <v/>
      </c>
    </row>
    <row r="71" spans="1:21" ht="20.25" customHeight="1" thickBot="1">
      <c r="A71" s="127"/>
      <c r="B71" s="133"/>
      <c r="C71" s="30" t="s">
        <v>14</v>
      </c>
      <c r="D71" s="57"/>
      <c r="E71" s="58"/>
      <c r="F71" s="58"/>
      <c r="G71" s="13" t="str">
        <f t="shared" ref="G71" si="66">IF(B70="","",IF(SUM(D$4:F$500)=0,"",IF(D71="",999,IF(F71="",MAX(D71:E71),LARGE(D71:F71,2)))))</f>
        <v/>
      </c>
      <c r="H71" s="67"/>
      <c r="I71" s="58"/>
      <c r="J71" s="58"/>
      <c r="K71" s="58"/>
      <c r="L71" s="58"/>
      <c r="M71" s="58"/>
      <c r="N71" s="58"/>
      <c r="O71" s="58"/>
      <c r="P71" s="58"/>
      <c r="Q71" s="58"/>
      <c r="R71" s="63"/>
      <c r="S71" s="64"/>
      <c r="T71" s="11" t="str">
        <f t="shared" si="65"/>
        <v/>
      </c>
      <c r="U71" s="135"/>
    </row>
    <row r="72" spans="1:21" ht="20.25" customHeight="1">
      <c r="A72" s="126" t="str">
        <f>IF(startovka!A72="","",startovka!A72)</f>
        <v/>
      </c>
      <c r="B72" s="132" t="str">
        <f>IF(startovka!B72="","",startovka!B72)</f>
        <v/>
      </c>
      <c r="C72" s="29" t="s">
        <v>13</v>
      </c>
      <c r="D72" s="53"/>
      <c r="E72" s="54"/>
      <c r="F72" s="54"/>
      <c r="G72" s="10" t="str">
        <f t="shared" ref="G72" si="67">IF(B72="","",IF(SUM(D$4:F$500)=0,"",IF(D72="",999,IF(F72="",MAX(D72:E72),LARGE(D72:F72,2)))))</f>
        <v/>
      </c>
      <c r="H72" s="66"/>
      <c r="I72" s="54"/>
      <c r="J72" s="54"/>
      <c r="K72" s="54"/>
      <c r="L72" s="54"/>
      <c r="M72" s="54"/>
      <c r="N72" s="54"/>
      <c r="O72" s="54"/>
      <c r="P72" s="54"/>
      <c r="Q72" s="54"/>
      <c r="R72" s="61"/>
      <c r="S72" s="62"/>
      <c r="T72" s="8" t="str">
        <f t="shared" si="65"/>
        <v/>
      </c>
      <c r="U72" s="134" t="str">
        <f>IF(B72="","",výpočty!O72)</f>
        <v/>
      </c>
    </row>
    <row r="73" spans="1:21" ht="20.25" customHeight="1" thickBot="1">
      <c r="A73" s="127"/>
      <c r="B73" s="133"/>
      <c r="C73" s="30" t="s">
        <v>14</v>
      </c>
      <c r="D73" s="57"/>
      <c r="E73" s="58"/>
      <c r="F73" s="58"/>
      <c r="G73" s="13" t="str">
        <f t="shared" ref="G73" si="68">IF(B72="","",IF(SUM(D$4:F$500)=0,"",IF(D73="",999,IF(F73="",MAX(D73:E73),LARGE(D73:F73,2)))))</f>
        <v/>
      </c>
      <c r="H73" s="67"/>
      <c r="I73" s="58"/>
      <c r="J73" s="58"/>
      <c r="K73" s="58"/>
      <c r="L73" s="58"/>
      <c r="M73" s="58"/>
      <c r="N73" s="58"/>
      <c r="O73" s="58"/>
      <c r="P73" s="58"/>
      <c r="Q73" s="58"/>
      <c r="R73" s="63"/>
      <c r="S73" s="64"/>
      <c r="T73" s="11" t="str">
        <f t="shared" si="65"/>
        <v/>
      </c>
      <c r="U73" s="135"/>
    </row>
    <row r="74" spans="1:21" ht="20.25" customHeight="1">
      <c r="A74" s="126" t="str">
        <f>IF(startovka!A74="","",startovka!A74)</f>
        <v/>
      </c>
      <c r="B74" s="132" t="str">
        <f>IF(startovka!B74="","",startovka!B74)</f>
        <v/>
      </c>
      <c r="C74" s="29" t="s">
        <v>13</v>
      </c>
      <c r="D74" s="53"/>
      <c r="E74" s="54"/>
      <c r="F74" s="54"/>
      <c r="G74" s="10" t="str">
        <f t="shared" ref="G74" si="69">IF(B74="","",IF(SUM(D$4:F$500)=0,"",IF(D74="",999,IF(F74="",MAX(D74:E74),LARGE(D74:F74,2)))))</f>
        <v/>
      </c>
      <c r="H74" s="66"/>
      <c r="I74" s="54"/>
      <c r="J74" s="54"/>
      <c r="K74" s="54"/>
      <c r="L74" s="54"/>
      <c r="M74" s="54"/>
      <c r="N74" s="54"/>
      <c r="O74" s="54"/>
      <c r="P74" s="54"/>
      <c r="Q74" s="54"/>
      <c r="R74" s="61"/>
      <c r="S74" s="62"/>
      <c r="T74" s="8" t="str">
        <f t="shared" si="65"/>
        <v/>
      </c>
      <c r="U74" s="134" t="str">
        <f>IF(B74="","",výpočty!O74)</f>
        <v/>
      </c>
    </row>
    <row r="75" spans="1:21" ht="20.25" customHeight="1" thickBot="1">
      <c r="A75" s="127"/>
      <c r="B75" s="133"/>
      <c r="C75" s="30" t="s">
        <v>14</v>
      </c>
      <c r="D75" s="57"/>
      <c r="E75" s="58"/>
      <c r="F75" s="58"/>
      <c r="G75" s="13" t="str">
        <f t="shared" ref="G75" si="70">IF(B74="","",IF(SUM(D$4:F$500)=0,"",IF(D75="",999,IF(F75="",MAX(D75:E75),LARGE(D75:F75,2)))))</f>
        <v/>
      </c>
      <c r="H75" s="67"/>
      <c r="I75" s="58"/>
      <c r="J75" s="58"/>
      <c r="K75" s="58"/>
      <c r="L75" s="58"/>
      <c r="M75" s="58"/>
      <c r="N75" s="58"/>
      <c r="O75" s="58"/>
      <c r="P75" s="58"/>
      <c r="Q75" s="58"/>
      <c r="R75" s="63"/>
      <c r="S75" s="64"/>
      <c r="T75" s="11" t="str">
        <f t="shared" si="65"/>
        <v/>
      </c>
      <c r="U75" s="135"/>
    </row>
    <row r="76" spans="1:21" ht="20.25" customHeight="1">
      <c r="A76" s="126" t="str">
        <f>IF(startovka!A76="","",startovka!A76)</f>
        <v/>
      </c>
      <c r="B76" s="132" t="str">
        <f>IF(startovka!B76="","",startovka!B76)</f>
        <v/>
      </c>
      <c r="C76" s="29" t="s">
        <v>13</v>
      </c>
      <c r="D76" s="53"/>
      <c r="E76" s="54"/>
      <c r="F76" s="54"/>
      <c r="G76" s="10" t="str">
        <f t="shared" ref="G76" si="71">IF(B76="","",IF(SUM(D$4:F$500)=0,"",IF(D76="",999,IF(F76="",MAX(D76:E76),LARGE(D76:F76,2)))))</f>
        <v/>
      </c>
      <c r="H76" s="66"/>
      <c r="I76" s="54"/>
      <c r="J76" s="54"/>
      <c r="K76" s="54"/>
      <c r="L76" s="54"/>
      <c r="M76" s="54"/>
      <c r="N76" s="54"/>
      <c r="O76" s="54"/>
      <c r="P76" s="54"/>
      <c r="Q76" s="54"/>
      <c r="R76" s="61"/>
      <c r="S76" s="62"/>
      <c r="T76" s="8" t="str">
        <f t="shared" si="65"/>
        <v/>
      </c>
      <c r="U76" s="134" t="str">
        <f>IF(B76="","",výpočty!O76)</f>
        <v/>
      </c>
    </row>
    <row r="77" spans="1:21" ht="20.25" customHeight="1" thickBot="1">
      <c r="A77" s="127"/>
      <c r="B77" s="133"/>
      <c r="C77" s="30" t="s">
        <v>14</v>
      </c>
      <c r="D77" s="57"/>
      <c r="E77" s="58"/>
      <c r="F77" s="58"/>
      <c r="G77" s="13" t="str">
        <f t="shared" ref="G77" si="72">IF(B76="","",IF(SUM(D$4:F$500)=0,"",IF(D77="",999,IF(F77="",MAX(D77:E77),LARGE(D77:F77,2)))))</f>
        <v/>
      </c>
      <c r="H77" s="67"/>
      <c r="I77" s="58"/>
      <c r="J77" s="58"/>
      <c r="K77" s="58"/>
      <c r="L77" s="58"/>
      <c r="M77" s="58"/>
      <c r="N77" s="58"/>
      <c r="O77" s="58"/>
      <c r="P77" s="58"/>
      <c r="Q77" s="58"/>
      <c r="R77" s="63"/>
      <c r="S77" s="64"/>
      <c r="T77" s="11" t="str">
        <f t="shared" si="65"/>
        <v/>
      </c>
      <c r="U77" s="135"/>
    </row>
    <row r="78" spans="1:21" ht="20.25" customHeight="1">
      <c r="A78" s="126" t="str">
        <f>IF(startovka!A78="","",startovka!A78)</f>
        <v/>
      </c>
      <c r="B78" s="132" t="str">
        <f>IF(startovka!B78="","",startovka!B78)</f>
        <v/>
      </c>
      <c r="C78" s="29" t="s">
        <v>13</v>
      </c>
      <c r="D78" s="53"/>
      <c r="E78" s="54"/>
      <c r="F78" s="54"/>
      <c r="G78" s="10" t="str">
        <f t="shared" ref="G78" si="73">IF(B78="","",IF(SUM(D$4:F$500)=0,"",IF(D78="",999,IF(F78="",MAX(D78:E78),LARGE(D78:F78,2)))))</f>
        <v/>
      </c>
      <c r="H78" s="66"/>
      <c r="I78" s="54"/>
      <c r="J78" s="54"/>
      <c r="K78" s="54"/>
      <c r="L78" s="54"/>
      <c r="M78" s="54"/>
      <c r="N78" s="54"/>
      <c r="O78" s="54"/>
      <c r="P78" s="54"/>
      <c r="Q78" s="54"/>
      <c r="R78" s="61"/>
      <c r="S78" s="62"/>
      <c r="T78" s="8" t="str">
        <f t="shared" si="65"/>
        <v/>
      </c>
      <c r="U78" s="134" t="str">
        <f>IF(B78="","",výpočty!O78)</f>
        <v/>
      </c>
    </row>
    <row r="79" spans="1:21" ht="20.25" customHeight="1" thickBot="1">
      <c r="A79" s="127"/>
      <c r="B79" s="133"/>
      <c r="C79" s="30" t="s">
        <v>14</v>
      </c>
      <c r="D79" s="57"/>
      <c r="E79" s="58"/>
      <c r="F79" s="58"/>
      <c r="G79" s="13" t="str">
        <f t="shared" ref="G79" si="74">IF(B78="","",IF(SUM(D$4:F$500)=0,"",IF(D79="",999,IF(F79="",MAX(D79:E79),LARGE(D79:F79,2)))))</f>
        <v/>
      </c>
      <c r="H79" s="67"/>
      <c r="I79" s="58"/>
      <c r="J79" s="58"/>
      <c r="K79" s="58"/>
      <c r="L79" s="58"/>
      <c r="M79" s="58"/>
      <c r="N79" s="58"/>
      <c r="O79" s="58"/>
      <c r="P79" s="58"/>
      <c r="Q79" s="58"/>
      <c r="R79" s="63"/>
      <c r="S79" s="64"/>
      <c r="T79" s="11" t="str">
        <f t="shared" si="65"/>
        <v/>
      </c>
      <c r="U79" s="135"/>
    </row>
    <row r="80" spans="1:21" ht="20.25" customHeight="1">
      <c r="A80" s="126" t="str">
        <f>IF(startovka!A80="","",startovka!A80)</f>
        <v/>
      </c>
      <c r="B80" s="132" t="str">
        <f>IF(startovka!B80="","",startovka!B80)</f>
        <v/>
      </c>
      <c r="C80" s="29" t="s">
        <v>13</v>
      </c>
      <c r="D80" s="53"/>
      <c r="E80" s="54"/>
      <c r="F80" s="54"/>
      <c r="G80" s="10" t="str">
        <f t="shared" ref="G80" si="75">IF(B80="","",IF(SUM(D$4:F$500)=0,"",IF(D80="",999,IF(F80="",MAX(D80:E80),LARGE(D80:F80,2)))))</f>
        <v/>
      </c>
      <c r="H80" s="66"/>
      <c r="I80" s="54"/>
      <c r="J80" s="54"/>
      <c r="K80" s="54"/>
      <c r="L80" s="54"/>
      <c r="M80" s="54"/>
      <c r="N80" s="54"/>
      <c r="O80" s="54"/>
      <c r="P80" s="54"/>
      <c r="Q80" s="54"/>
      <c r="R80" s="61"/>
      <c r="S80" s="62"/>
      <c r="T80" s="8" t="str">
        <f t="shared" si="65"/>
        <v/>
      </c>
      <c r="U80" s="134" t="str">
        <f>IF(B80="","",výpočty!O80)</f>
        <v/>
      </c>
    </row>
    <row r="81" spans="1:21" ht="20.25" customHeight="1" thickBot="1">
      <c r="A81" s="127"/>
      <c r="B81" s="133"/>
      <c r="C81" s="30" t="s">
        <v>14</v>
      </c>
      <c r="D81" s="57"/>
      <c r="E81" s="58"/>
      <c r="F81" s="58"/>
      <c r="G81" s="13" t="str">
        <f t="shared" ref="G81" si="76">IF(B80="","",IF(SUM(D$4:F$500)=0,"",IF(D81="",999,IF(F81="",MAX(D81:E81),LARGE(D81:F81,2)))))</f>
        <v/>
      </c>
      <c r="H81" s="67"/>
      <c r="I81" s="58"/>
      <c r="J81" s="58"/>
      <c r="K81" s="58"/>
      <c r="L81" s="58"/>
      <c r="M81" s="58"/>
      <c r="N81" s="58"/>
      <c r="O81" s="58"/>
      <c r="P81" s="58"/>
      <c r="Q81" s="58"/>
      <c r="R81" s="63"/>
      <c r="S81" s="64"/>
      <c r="T81" s="11" t="str">
        <f t="shared" si="65"/>
        <v/>
      </c>
      <c r="U81" s="135"/>
    </row>
    <row r="82" spans="1:21" ht="20.25" customHeight="1">
      <c r="A82" s="126" t="str">
        <f>IF(startovka!A82="","",startovka!A82)</f>
        <v/>
      </c>
      <c r="B82" s="132" t="str">
        <f>IF(startovka!B82="","",startovka!B82)</f>
        <v/>
      </c>
      <c r="C82" s="29" t="s">
        <v>13</v>
      </c>
      <c r="D82" s="53"/>
      <c r="E82" s="54"/>
      <c r="F82" s="54"/>
      <c r="G82" s="10" t="str">
        <f t="shared" ref="G82" si="77">IF(B82="","",IF(SUM(D$4:F$500)=0,"",IF(D82="",999,IF(F82="",MAX(D82:E82),LARGE(D82:F82,2)))))</f>
        <v/>
      </c>
      <c r="H82" s="66"/>
      <c r="I82" s="54"/>
      <c r="J82" s="54"/>
      <c r="K82" s="54"/>
      <c r="L82" s="54"/>
      <c r="M82" s="54"/>
      <c r="N82" s="54"/>
      <c r="O82" s="54"/>
      <c r="P82" s="54"/>
      <c r="Q82" s="54"/>
      <c r="R82" s="61"/>
      <c r="S82" s="62"/>
      <c r="T82" s="8" t="str">
        <f t="shared" si="65"/>
        <v/>
      </c>
      <c r="U82" s="134" t="str">
        <f>IF(B82="","",výpočty!O82)</f>
        <v/>
      </c>
    </row>
    <row r="83" spans="1:21" ht="20.25" customHeight="1" thickBot="1">
      <c r="A83" s="127"/>
      <c r="B83" s="133"/>
      <c r="C83" s="30" t="s">
        <v>14</v>
      </c>
      <c r="D83" s="57"/>
      <c r="E83" s="58"/>
      <c r="F83" s="58"/>
      <c r="G83" s="13" t="str">
        <f t="shared" ref="G83" si="78">IF(B82="","",IF(SUM(D$4:F$500)=0,"",IF(D83="",999,IF(F83="",MAX(D83:E83),LARGE(D83:F83,2)))))</f>
        <v/>
      </c>
      <c r="H83" s="67"/>
      <c r="I83" s="58"/>
      <c r="J83" s="58"/>
      <c r="K83" s="58"/>
      <c r="L83" s="58"/>
      <c r="M83" s="58"/>
      <c r="N83" s="58"/>
      <c r="O83" s="58"/>
      <c r="P83" s="58"/>
      <c r="Q83" s="58"/>
      <c r="R83" s="63"/>
      <c r="S83" s="64"/>
      <c r="T83" s="11" t="str">
        <f t="shared" si="65"/>
        <v/>
      </c>
      <c r="U83" s="135"/>
    </row>
    <row r="84" spans="1:21">
      <c r="D84" s="65"/>
      <c r="E84" s="65"/>
      <c r="F84" s="65"/>
    </row>
  </sheetData>
  <sheetProtection sheet="1" objects="1" scenarios="1"/>
  <mergeCells count="143">
    <mergeCell ref="M2:M3"/>
    <mergeCell ref="A1:C1"/>
    <mergeCell ref="D1:G1"/>
    <mergeCell ref="H1:R1"/>
    <mergeCell ref="S1:S3"/>
    <mergeCell ref="T1:U1"/>
    <mergeCell ref="A2:C2"/>
    <mergeCell ref="D2:D3"/>
    <mergeCell ref="E2:E3"/>
    <mergeCell ref="F2:F3"/>
    <mergeCell ref="G2:G3"/>
    <mergeCell ref="A10:A11"/>
    <mergeCell ref="B10:B11"/>
    <mergeCell ref="A12:A13"/>
    <mergeCell ref="B12:B13"/>
    <mergeCell ref="A14:A15"/>
    <mergeCell ref="B14:B15"/>
    <mergeCell ref="U2:U3"/>
    <mergeCell ref="A4:A5"/>
    <mergeCell ref="B4:B5"/>
    <mergeCell ref="A6:A7"/>
    <mergeCell ref="B6:B7"/>
    <mergeCell ref="A8:A9"/>
    <mergeCell ref="B8:B9"/>
    <mergeCell ref="N2:N3"/>
    <mergeCell ref="O2:O3"/>
    <mergeCell ref="P2:P3"/>
    <mergeCell ref="Q2:Q3"/>
    <mergeCell ref="R2:R3"/>
    <mergeCell ref="T2:T3"/>
    <mergeCell ref="H2:H3"/>
    <mergeCell ref="I2:I3"/>
    <mergeCell ref="J2:J3"/>
    <mergeCell ref="K2:K3"/>
    <mergeCell ref="L2:L3"/>
    <mergeCell ref="A22:A23"/>
    <mergeCell ref="B22:B23"/>
    <mergeCell ref="A24:A25"/>
    <mergeCell ref="B24:B25"/>
    <mergeCell ref="A26:A27"/>
    <mergeCell ref="B26:B27"/>
    <mergeCell ref="A16:A17"/>
    <mergeCell ref="B16:B17"/>
    <mergeCell ref="A18:A19"/>
    <mergeCell ref="B18:B19"/>
    <mergeCell ref="A20:A21"/>
    <mergeCell ref="B20:B21"/>
    <mergeCell ref="A34:A35"/>
    <mergeCell ref="B34:B35"/>
    <mergeCell ref="A36:A37"/>
    <mergeCell ref="B36:B37"/>
    <mergeCell ref="A38:A39"/>
    <mergeCell ref="B38:B39"/>
    <mergeCell ref="A28:A29"/>
    <mergeCell ref="B28:B29"/>
    <mergeCell ref="A30:A31"/>
    <mergeCell ref="B30:B31"/>
    <mergeCell ref="A32:A33"/>
    <mergeCell ref="B32:B33"/>
    <mergeCell ref="A46:A47"/>
    <mergeCell ref="B46:B47"/>
    <mergeCell ref="A48:A49"/>
    <mergeCell ref="B48:B49"/>
    <mergeCell ref="A50:A51"/>
    <mergeCell ref="B50:B51"/>
    <mergeCell ref="A40:A41"/>
    <mergeCell ref="B40:B41"/>
    <mergeCell ref="A42:A43"/>
    <mergeCell ref="B42:B43"/>
    <mergeCell ref="A44:A45"/>
    <mergeCell ref="B44:B45"/>
    <mergeCell ref="A58:A59"/>
    <mergeCell ref="B58:B59"/>
    <mergeCell ref="A60:A61"/>
    <mergeCell ref="B60:B61"/>
    <mergeCell ref="A62:A63"/>
    <mergeCell ref="B62:B63"/>
    <mergeCell ref="A52:A53"/>
    <mergeCell ref="B52:B53"/>
    <mergeCell ref="A54:A55"/>
    <mergeCell ref="B54:B55"/>
    <mergeCell ref="A56:A57"/>
    <mergeCell ref="B56:B57"/>
    <mergeCell ref="A72:A73"/>
    <mergeCell ref="B72:B73"/>
    <mergeCell ref="A74:A75"/>
    <mergeCell ref="B74:B75"/>
    <mergeCell ref="A64:A65"/>
    <mergeCell ref="B64:B65"/>
    <mergeCell ref="A66:A67"/>
    <mergeCell ref="B66:B67"/>
    <mergeCell ref="A68:A69"/>
    <mergeCell ref="B68:B69"/>
    <mergeCell ref="U20:U21"/>
    <mergeCell ref="U22:U23"/>
    <mergeCell ref="U24:U25"/>
    <mergeCell ref="U26:U27"/>
    <mergeCell ref="U28:U29"/>
    <mergeCell ref="U30:U31"/>
    <mergeCell ref="A82:A83"/>
    <mergeCell ref="B82:B83"/>
    <mergeCell ref="U4:U5"/>
    <mergeCell ref="U6:U7"/>
    <mergeCell ref="U8:U9"/>
    <mergeCell ref="U10:U11"/>
    <mergeCell ref="U12:U13"/>
    <mergeCell ref="U14:U15"/>
    <mergeCell ref="U16:U17"/>
    <mergeCell ref="U18:U19"/>
    <mergeCell ref="A76:A77"/>
    <mergeCell ref="B76:B77"/>
    <mergeCell ref="A78:A79"/>
    <mergeCell ref="B78:B79"/>
    <mergeCell ref="A80:A81"/>
    <mergeCell ref="B80:B81"/>
    <mergeCell ref="A70:A71"/>
    <mergeCell ref="B70:B71"/>
    <mergeCell ref="U44:U45"/>
    <mergeCell ref="U46:U47"/>
    <mergeCell ref="U48:U49"/>
    <mergeCell ref="U50:U51"/>
    <mergeCell ref="U52:U53"/>
    <mergeCell ref="U54:U55"/>
    <mergeCell ref="U32:U33"/>
    <mergeCell ref="U34:U35"/>
    <mergeCell ref="U36:U37"/>
    <mergeCell ref="U38:U39"/>
    <mergeCell ref="U40:U41"/>
    <mergeCell ref="U42:U43"/>
    <mergeCell ref="U80:U81"/>
    <mergeCell ref="U82:U83"/>
    <mergeCell ref="U68:U69"/>
    <mergeCell ref="U70:U71"/>
    <mergeCell ref="U72:U73"/>
    <mergeCell ref="U74:U75"/>
    <mergeCell ref="U76:U77"/>
    <mergeCell ref="U78:U79"/>
    <mergeCell ref="U56:U57"/>
    <mergeCell ref="U58:U59"/>
    <mergeCell ref="U60:U61"/>
    <mergeCell ref="U62:U63"/>
    <mergeCell ref="U64:U65"/>
    <mergeCell ref="U66:U67"/>
  </mergeCells>
  <pageMargins left="0.70866141732283472" right="0.70866141732283472" top="0.78740157480314965" bottom="0.78740157480314965" header="0.31496062992125984" footer="0.31496062992125984"/>
  <pageSetup paperSize="9" scale="81" orientation="landscape" r:id="rId1"/>
  <rowBreaks count="1" manualBreakCount="1">
    <brk id="2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Q83"/>
  <sheetViews>
    <sheetView tabSelected="1" view="pageBreakPreview" zoomScale="60" zoomScaleNormal="100" workbookViewId="0">
      <selection activeCell="Q12" sqref="A1:Q13"/>
    </sheetView>
  </sheetViews>
  <sheetFormatPr defaultRowHeight="14.5"/>
  <cols>
    <col min="1" max="1" width="7.90625" customWidth="1"/>
    <col min="2" max="2" width="23" customWidth="1"/>
    <col min="3" max="3" width="7" customWidth="1"/>
    <col min="4" max="4" width="7.90625" customWidth="1"/>
    <col min="5" max="5" width="8" customWidth="1"/>
    <col min="6" max="6" width="4.90625" customWidth="1"/>
    <col min="7" max="7" width="7" customWidth="1"/>
    <col min="9" max="9" width="7" customWidth="1"/>
    <col min="10" max="10" width="9" customWidth="1"/>
    <col min="11" max="11" width="5.90625" customWidth="1"/>
    <col min="12" max="12" width="6.54296875" customWidth="1"/>
    <col min="13" max="13" width="8" customWidth="1"/>
    <col min="14" max="14" width="5.90625" customWidth="1"/>
    <col min="15" max="15" width="7.08984375" customWidth="1"/>
    <col min="17" max="17" width="8.6328125" customWidth="1"/>
  </cols>
  <sheetData>
    <row r="1" spans="1:17" ht="33.75" customHeight="1" thickBot="1">
      <c r="A1" s="177" t="str">
        <f ca="1">CONCATENATE("plamen"," ",YEAR(TODAY()))</f>
        <v>plamen 2026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8" t="s">
        <v>74</v>
      </c>
      <c r="Q1" s="180" t="s">
        <v>10</v>
      </c>
    </row>
    <row r="2" spans="1:17" ht="18.75" customHeight="1" thickBot="1">
      <c r="A2" s="73" t="s">
        <v>0</v>
      </c>
      <c r="B2" s="1" t="str">
        <f>startovka!B2</f>
        <v>Kategorie: mladší</v>
      </c>
      <c r="C2" s="182" t="s">
        <v>75</v>
      </c>
      <c r="D2" s="182"/>
      <c r="E2" s="183" t="s">
        <v>76</v>
      </c>
      <c r="F2" s="183"/>
      <c r="G2" s="183"/>
      <c r="H2" s="183" t="s">
        <v>77</v>
      </c>
      <c r="I2" s="183"/>
      <c r="J2" s="183" t="s">
        <v>78</v>
      </c>
      <c r="K2" s="183"/>
      <c r="L2" s="183"/>
      <c r="M2" s="183" t="s">
        <v>79</v>
      </c>
      <c r="N2" s="183"/>
      <c r="O2" s="183"/>
      <c r="P2" s="178"/>
      <c r="Q2" s="180"/>
    </row>
    <row r="3" spans="1:17" ht="45.5" thickBot="1">
      <c r="A3" s="181"/>
      <c r="B3" s="34" t="s">
        <v>1</v>
      </c>
      <c r="C3" s="35" t="s">
        <v>80</v>
      </c>
      <c r="D3" s="36" t="s">
        <v>10</v>
      </c>
      <c r="E3" s="37" t="s">
        <v>80</v>
      </c>
      <c r="F3" s="38" t="s">
        <v>66</v>
      </c>
      <c r="G3" s="36" t="s">
        <v>10</v>
      </c>
      <c r="H3" s="37" t="s">
        <v>80</v>
      </c>
      <c r="I3" s="36" t="s">
        <v>10</v>
      </c>
      <c r="J3" s="37" t="s">
        <v>80</v>
      </c>
      <c r="K3" s="38" t="s">
        <v>66</v>
      </c>
      <c r="L3" s="36" t="s">
        <v>10</v>
      </c>
      <c r="M3" s="37" t="s">
        <v>80</v>
      </c>
      <c r="N3" s="38" t="s">
        <v>66</v>
      </c>
      <c r="O3" s="36" t="s">
        <v>10</v>
      </c>
      <c r="P3" s="179"/>
      <c r="Q3" s="179"/>
    </row>
    <row r="4" spans="1:17">
      <c r="A4" s="126">
        <f>IF(startovka!A4="","",startovka!A4)</f>
        <v>1</v>
      </c>
      <c r="B4" s="185" t="str">
        <f>IF(startovka!B4="","",startovka!B4)</f>
        <v>Frenštát p. R.</v>
      </c>
      <c r="C4" s="8">
        <f>IF($B4="","",výpočty!C4)</f>
        <v>20.77</v>
      </c>
      <c r="D4" s="132">
        <f>IF($B4="","",výpočty!D4)</f>
        <v>3</v>
      </c>
      <c r="E4" s="8">
        <f>IF($B4="","",výpočty!E4)</f>
        <v>86.63</v>
      </c>
      <c r="F4" s="9">
        <f>IF($B4="","",výpočty!F4)</f>
        <v>0</v>
      </c>
      <c r="G4" s="132">
        <f>IF($B4="","",výpočty!G4)</f>
        <v>4</v>
      </c>
      <c r="H4" s="8">
        <f>IF($B4="","",výpočty!H4)</f>
        <v>72.769000000000005</v>
      </c>
      <c r="I4" s="132">
        <f>IF($B4="","",výpočty!I4)</f>
        <v>4</v>
      </c>
      <c r="J4" s="8">
        <f>IF($B4="","",výpočty!J4)</f>
        <v>114.376</v>
      </c>
      <c r="K4" s="9">
        <f>IF($B4="","",výpočty!K4)</f>
        <v>0</v>
      </c>
      <c r="L4" s="132">
        <f>IF($B4="","",výpočty!L4)</f>
        <v>4</v>
      </c>
      <c r="M4" s="8">
        <f>IF($B4="","",výpočty!M4)</f>
        <v>104.91</v>
      </c>
      <c r="N4" s="9">
        <f>IF($B4="","",výpočty!N4)</f>
        <v>10</v>
      </c>
      <c r="O4" s="132">
        <f>IF($B4="","",výpočty!O4)</f>
        <v>4</v>
      </c>
      <c r="P4" s="188">
        <f>IF($B4="","",výpočty!P4)</f>
        <v>19.003040404</v>
      </c>
      <c r="Q4" s="190">
        <f>IF($B4="","",výpočty!Q4)</f>
        <v>4</v>
      </c>
    </row>
    <row r="5" spans="1:17">
      <c r="A5" s="184"/>
      <c r="B5" s="186"/>
      <c r="C5" s="40">
        <f>IF($B4="","",výpočty!C5)</f>
        <v>21.27</v>
      </c>
      <c r="D5" s="187"/>
      <c r="E5" s="40">
        <f>IF($B4="","",výpočty!E5)</f>
        <v>76.510000000000005</v>
      </c>
      <c r="F5" s="39">
        <f>IF($B4="","",výpočty!F5)</f>
        <v>0</v>
      </c>
      <c r="G5" s="187"/>
      <c r="H5" s="40">
        <f>IF($B4="","",výpočty!H5)</f>
        <v>998</v>
      </c>
      <c r="I5" s="187"/>
      <c r="J5" s="40">
        <f>IF($B4="","",výpočty!J5)</f>
        <v>113.767</v>
      </c>
      <c r="K5" s="39">
        <f>IF($B4="","",výpočty!K5)</f>
        <v>0</v>
      </c>
      <c r="L5" s="187"/>
      <c r="M5" s="40">
        <f>IF($B4="","",výpočty!M5)</f>
        <v>75.55</v>
      </c>
      <c r="N5" s="39">
        <f>IF($B4="","",výpočty!N5)</f>
        <v>0</v>
      </c>
      <c r="O5" s="187"/>
      <c r="P5" s="189"/>
      <c r="Q5" s="191"/>
    </row>
    <row r="6" spans="1:17" ht="15" customHeight="1">
      <c r="A6" s="184">
        <f>IF(startovka!A6="","",startovka!A6)</f>
        <v>2</v>
      </c>
      <c r="B6" s="186" t="str">
        <f>IF(startovka!B6="","",startovka!B6)</f>
        <v>Tísek "A"</v>
      </c>
      <c r="C6" s="40">
        <f>IF($B6="","",výpočty!C6)</f>
        <v>33.32</v>
      </c>
      <c r="D6" s="187">
        <f>IF($B6="","",výpočty!D6)</f>
        <v>4</v>
      </c>
      <c r="E6" s="40">
        <f>IF($B6="","",výpočty!E6)</f>
        <v>78.16</v>
      </c>
      <c r="F6" s="39">
        <f>IF($B6="","",výpočty!F6)</f>
        <v>20</v>
      </c>
      <c r="G6" s="187">
        <f>IF($B6="","",výpočty!G6)</f>
        <v>3</v>
      </c>
      <c r="H6" s="40">
        <f>IF($B6="","",výpočty!H6)</f>
        <v>998</v>
      </c>
      <c r="I6" s="187">
        <f>IF($B6="","",výpočty!I6)</f>
        <v>3</v>
      </c>
      <c r="J6" s="40">
        <f>IF($B6="","",výpočty!J6)</f>
        <v>100.53100000000001</v>
      </c>
      <c r="K6" s="39">
        <f>IF($B6="","",výpočty!K6)</f>
        <v>0</v>
      </c>
      <c r="L6" s="187">
        <f>IF($B6="","",výpočty!L6)</f>
        <v>3</v>
      </c>
      <c r="M6" s="40">
        <f>IF($B6="","",výpočty!M6)</f>
        <v>71.73</v>
      </c>
      <c r="N6" s="39">
        <f>IF($B6="","",výpočty!N6)</f>
        <v>0</v>
      </c>
      <c r="O6" s="187">
        <f>IF($B6="","",výpočty!O6)</f>
        <v>3</v>
      </c>
      <c r="P6" s="189">
        <f>IF($B6="","",výpočty!P6)</f>
        <v>16.004030303</v>
      </c>
      <c r="Q6" s="191">
        <f>IF($B6="","",výpočty!Q6)</f>
        <v>3</v>
      </c>
    </row>
    <row r="7" spans="1:17" ht="15" customHeight="1">
      <c r="A7" s="184"/>
      <c r="B7" s="186"/>
      <c r="C7" s="40">
        <f>IF($B6="","",výpočty!C7)</f>
        <v>998</v>
      </c>
      <c r="D7" s="187"/>
      <c r="E7" s="40">
        <f>IF($B6="","",výpočty!E7)</f>
        <v>71.77000000000001</v>
      </c>
      <c r="F7" s="39">
        <f>IF($B6="","",výpočty!F7)</f>
        <v>10</v>
      </c>
      <c r="G7" s="187"/>
      <c r="H7" s="40">
        <f>IF($B6="","",výpočty!H7)</f>
        <v>63.695999999999998</v>
      </c>
      <c r="I7" s="187"/>
      <c r="J7" s="40">
        <f>IF($B6="","",výpočty!J7)</f>
        <v>100.11199999999999</v>
      </c>
      <c r="K7" s="39">
        <f>IF($B6="","",výpočty!K7)</f>
        <v>0</v>
      </c>
      <c r="L7" s="187"/>
      <c r="M7" s="40">
        <f>IF($B6="","",výpočty!M7)</f>
        <v>74.95</v>
      </c>
      <c r="N7" s="39">
        <f>IF($B6="","",výpočty!N7)</f>
        <v>0</v>
      </c>
      <c r="O7" s="187"/>
      <c r="P7" s="189"/>
      <c r="Q7" s="191"/>
    </row>
    <row r="8" spans="1:17">
      <c r="A8" s="184">
        <f>IF(startovka!A8="","",startovka!A8)</f>
        <v>3</v>
      </c>
      <c r="B8" s="186" t="str">
        <f>IF(startovka!B8="","",startovka!B8)</f>
        <v>Mniší</v>
      </c>
      <c r="C8" s="40">
        <f>IF($B8="","",výpočty!C8)</f>
        <v>18.059999999999999</v>
      </c>
      <c r="D8" s="187">
        <f>IF($B8="","",výpočty!D8)</f>
        <v>1</v>
      </c>
      <c r="E8" s="40">
        <f>IF($B8="","",výpočty!E8)</f>
        <v>67.06</v>
      </c>
      <c r="F8" s="39">
        <f>IF($B8="","",výpočty!F8)</f>
        <v>5</v>
      </c>
      <c r="G8" s="187">
        <f>IF($B8="","",výpočty!G8)</f>
        <v>2</v>
      </c>
      <c r="H8" s="40">
        <f>IF($B8="","",výpočty!H8)</f>
        <v>61.506999999999998</v>
      </c>
      <c r="I8" s="187">
        <f>IF($B8="","",výpočty!I8)</f>
        <v>1</v>
      </c>
      <c r="J8" s="40">
        <f>IF($B8="","",výpočty!J8)</f>
        <v>93.42</v>
      </c>
      <c r="K8" s="39">
        <f>IF($B8="","",výpočty!K8)</f>
        <v>0</v>
      </c>
      <c r="L8" s="187">
        <f>IF($B8="","",výpočty!L8)</f>
        <v>1</v>
      </c>
      <c r="M8" s="40">
        <f>IF($B8="","",výpočty!M8)</f>
        <v>71.349999999999994</v>
      </c>
      <c r="N8" s="39">
        <f>IF($B8="","",výpočty!N8)</f>
        <v>0</v>
      </c>
      <c r="O8" s="187">
        <f>IF($B8="","",výpočty!O8)</f>
        <v>2</v>
      </c>
      <c r="P8" s="189">
        <f>IF($B8="","",výpočty!P8)</f>
        <v>7.0010201009999999</v>
      </c>
      <c r="Q8" s="191">
        <f>IF($B8="","",výpočty!Q8)</f>
        <v>1</v>
      </c>
    </row>
    <row r="9" spans="1:17">
      <c r="A9" s="184"/>
      <c r="B9" s="186"/>
      <c r="C9" s="40">
        <f>IF($B8="","",výpočty!C9)</f>
        <v>16.940000000000001</v>
      </c>
      <c r="D9" s="187"/>
      <c r="E9" s="40">
        <f>IF($B8="","",výpočty!E9)</f>
        <v>55.07</v>
      </c>
      <c r="F9" s="39">
        <f>IF($B8="","",výpočty!F9)</f>
        <v>0</v>
      </c>
      <c r="G9" s="187"/>
      <c r="H9" s="40">
        <f>IF($B8="","",výpočty!H9)</f>
        <v>51.497</v>
      </c>
      <c r="I9" s="187"/>
      <c r="J9" s="40">
        <f>IF($B8="","",výpočty!J9)</f>
        <v>91.311000000000007</v>
      </c>
      <c r="K9" s="39">
        <f>IF($B8="","",výpočty!K9)</f>
        <v>0</v>
      </c>
      <c r="L9" s="187"/>
      <c r="M9" s="40">
        <f>IF($B8="","",výpočty!M9)</f>
        <v>67.95</v>
      </c>
      <c r="N9" s="39">
        <f>IF($B8="","",výpočty!N9)</f>
        <v>0</v>
      </c>
      <c r="O9" s="187"/>
      <c r="P9" s="189"/>
      <c r="Q9" s="191"/>
    </row>
    <row r="10" spans="1:17">
      <c r="A10" s="184">
        <f>IF(startovka!A10="","",startovka!A10)</f>
        <v>4</v>
      </c>
      <c r="B10" s="186" t="str">
        <f>IF(startovka!B10="","",startovka!B10)</f>
        <v>Hájov</v>
      </c>
      <c r="C10" s="40">
        <f>IF($B10="","",výpočty!C10)</f>
        <v>20.75</v>
      </c>
      <c r="D10" s="187">
        <f>IF($B10="","",výpočty!D10)</f>
        <v>2</v>
      </c>
      <c r="E10" s="40">
        <f>IF($B10="","",výpočty!E10)</f>
        <v>52.43</v>
      </c>
      <c r="F10" s="39">
        <f>IF($B10="","",výpočty!F10)</f>
        <v>0</v>
      </c>
      <c r="G10" s="187">
        <f>IF($B10="","",výpočty!G10)</f>
        <v>1</v>
      </c>
      <c r="H10" s="40">
        <f>IF($B10="","",výpočty!H10)</f>
        <v>998</v>
      </c>
      <c r="I10" s="187">
        <f>IF($B10="","",výpočty!I10)</f>
        <v>2</v>
      </c>
      <c r="J10" s="40">
        <f>IF($B10="","",výpočty!J10)</f>
        <v>99.218000000000004</v>
      </c>
      <c r="K10" s="39">
        <f>IF($B10="","",výpočty!K10)</f>
        <v>0</v>
      </c>
      <c r="L10" s="187">
        <f>IF($B10="","",výpočty!L10)</f>
        <v>2</v>
      </c>
      <c r="M10" s="40">
        <f>IF($B10="","",výpočty!M10)</f>
        <v>68.83</v>
      </c>
      <c r="N10" s="39">
        <f>IF($B10="","",výpočty!N10)</f>
        <v>0</v>
      </c>
      <c r="O10" s="187">
        <f>IF($B10="","",výpočty!O10)</f>
        <v>1</v>
      </c>
      <c r="P10" s="189">
        <f>IF($B10="","",výpočty!P10)</f>
        <v>8.002010202000001</v>
      </c>
      <c r="Q10" s="191">
        <f>IF($B10="","",výpočty!Q10)</f>
        <v>2</v>
      </c>
    </row>
    <row r="11" spans="1:17">
      <c r="A11" s="184"/>
      <c r="B11" s="186"/>
      <c r="C11" s="40">
        <f>IF($B10="","",výpočty!C11)</f>
        <v>17.63</v>
      </c>
      <c r="D11" s="187"/>
      <c r="E11" s="40">
        <f>IF($B10="","",výpočty!E11)</f>
        <v>56.35</v>
      </c>
      <c r="F11" s="39">
        <f>IF($B10="","",výpočty!F11)</f>
        <v>0</v>
      </c>
      <c r="G11" s="187"/>
      <c r="H11" s="40">
        <f>IF($B10="","",výpočty!H11)</f>
        <v>54.069000000000003</v>
      </c>
      <c r="I11" s="187"/>
      <c r="J11" s="40">
        <f>IF($B10="","",výpočty!J11)</f>
        <v>94.769000000000005</v>
      </c>
      <c r="K11" s="39">
        <f>IF($B10="","",výpočty!K11)</f>
        <v>0</v>
      </c>
      <c r="L11" s="187"/>
      <c r="M11" s="40">
        <f>IF($B10="","",výpočty!M11)</f>
        <v>66.66</v>
      </c>
      <c r="N11" s="39">
        <f>IF($B10="","",výpočty!N11)</f>
        <v>0</v>
      </c>
      <c r="O11" s="187"/>
      <c r="P11" s="189"/>
      <c r="Q11" s="191"/>
    </row>
    <row r="12" spans="1:17">
      <c r="A12" s="184">
        <f>IF(startovka!A12="","",startovka!A12)</f>
        <v>5</v>
      </c>
      <c r="B12" s="186" t="str">
        <f>IF(startovka!B12="","",startovka!B12)</f>
        <v>Tísek "B"</v>
      </c>
      <c r="C12" s="40">
        <f>IF($B12="","",výpočty!C12)</f>
        <v>110.33</v>
      </c>
      <c r="D12" s="187">
        <f>IF($B12="","",výpočty!D12)</f>
        <v>5</v>
      </c>
      <c r="E12" s="40">
        <f>IF($B12="","",výpočty!E12)</f>
        <v>106.18</v>
      </c>
      <c r="F12" s="39">
        <f>IF($B12="","",výpočty!F12)</f>
        <v>20</v>
      </c>
      <c r="G12" s="187">
        <f>IF($B12="","",výpočty!G12)</f>
        <v>5</v>
      </c>
      <c r="H12" s="40">
        <f>IF($B12="","",výpočty!H12)</f>
        <v>81.822999999999993</v>
      </c>
      <c r="I12" s="187">
        <f>IF($B12="","",výpočty!I12)</f>
        <v>5</v>
      </c>
      <c r="J12" s="40">
        <f>IF($B12="","",výpočty!J12)</f>
        <v>134.65700000000001</v>
      </c>
      <c r="K12" s="39">
        <f>IF($B12="","",výpočty!K12)</f>
        <v>0</v>
      </c>
      <c r="L12" s="187">
        <f>IF($B12="","",výpočty!L12)</f>
        <v>5</v>
      </c>
      <c r="M12" s="40">
        <f>IF($B12="","",výpočty!M12)</f>
        <v>131.28</v>
      </c>
      <c r="N12" s="39">
        <f>IF($B12="","",výpočty!N12)</f>
        <v>10</v>
      </c>
      <c r="O12" s="187">
        <f>IF($B12="","",výpočty!O12)</f>
        <v>5</v>
      </c>
      <c r="P12" s="189">
        <f>IF($B12="","",výpočty!P12)</f>
        <v>25.005050505</v>
      </c>
      <c r="Q12" s="191">
        <f>IF($B12="","",výpočty!Q12)</f>
        <v>5</v>
      </c>
    </row>
    <row r="13" spans="1:17" ht="15" thickBot="1">
      <c r="A13" s="127"/>
      <c r="B13" s="192"/>
      <c r="C13" s="11">
        <f>IF($B12="","",výpočty!C13)</f>
        <v>60.36</v>
      </c>
      <c r="D13" s="133"/>
      <c r="E13" s="11">
        <f>IF($B12="","",výpočty!E13)</f>
        <v>79.099999999999994</v>
      </c>
      <c r="F13" s="12">
        <f>IF($B12="","",výpočty!F13)</f>
        <v>0</v>
      </c>
      <c r="G13" s="133"/>
      <c r="H13" s="11">
        <f>IF($B12="","",výpočty!H13)</f>
        <v>92.626999999999995</v>
      </c>
      <c r="I13" s="133"/>
      <c r="J13" s="11">
        <f>IF($B12="","",výpočty!J13)</f>
        <v>129.773</v>
      </c>
      <c r="K13" s="12">
        <f>IF($B12="","",výpočty!K13)</f>
        <v>0</v>
      </c>
      <c r="L13" s="133"/>
      <c r="M13" s="11">
        <f>IF($B12="","",výpočty!M13)</f>
        <v>119.31</v>
      </c>
      <c r="N13" s="12">
        <f>IF($B12="","",výpočty!N13)</f>
        <v>0</v>
      </c>
      <c r="O13" s="133"/>
      <c r="P13" s="193"/>
      <c r="Q13" s="194"/>
    </row>
    <row r="14" spans="1:17" ht="15" customHeight="1">
      <c r="A14" s="126" t="str">
        <f>IF(startovka!A14="","",startovka!A14)</f>
        <v/>
      </c>
      <c r="B14" s="185" t="str">
        <f>IF(startovka!B14="","",startovka!B14)</f>
        <v/>
      </c>
      <c r="C14" s="8" t="str">
        <f>IF($B14="","",výpočty!C14)</f>
        <v/>
      </c>
      <c r="D14" s="132" t="str">
        <f>IF($B14="","",výpočty!D14)</f>
        <v/>
      </c>
      <c r="E14" s="8" t="str">
        <f>IF($B14="","",výpočty!E14)</f>
        <v/>
      </c>
      <c r="F14" s="9" t="str">
        <f>IF($B14="","",výpočty!F14)</f>
        <v/>
      </c>
      <c r="G14" s="132" t="str">
        <f>IF($B14="","",výpočty!G14)</f>
        <v/>
      </c>
      <c r="H14" s="8" t="str">
        <f>IF($B14="","",výpočty!H14)</f>
        <v/>
      </c>
      <c r="I14" s="132" t="str">
        <f>IF($B14="","",výpočty!I14)</f>
        <v/>
      </c>
      <c r="J14" s="8" t="str">
        <f>IF($B14="","",výpočty!J14)</f>
        <v/>
      </c>
      <c r="K14" s="9" t="str">
        <f>IF($B14="","",výpočty!K14)</f>
        <v/>
      </c>
      <c r="L14" s="132" t="str">
        <f>IF($B14="","",výpočty!L14)</f>
        <v/>
      </c>
      <c r="M14" s="8" t="str">
        <f>IF($B14="","",výpočty!M14)</f>
        <v/>
      </c>
      <c r="N14" s="9" t="str">
        <f>IF($B14="","",výpočty!N14)</f>
        <v/>
      </c>
      <c r="O14" s="132" t="str">
        <f>IF($B14="","",výpočty!O14)</f>
        <v/>
      </c>
      <c r="P14" s="188" t="str">
        <f>IF($B14="","",výpočty!P14)</f>
        <v/>
      </c>
      <c r="Q14" s="190" t="str">
        <f>IF($B14="","",výpočty!Q14)</f>
        <v/>
      </c>
    </row>
    <row r="15" spans="1:17" ht="15" customHeight="1">
      <c r="A15" s="184"/>
      <c r="B15" s="186"/>
      <c r="C15" s="40" t="str">
        <f>IF($B14="","",výpočty!C15)</f>
        <v/>
      </c>
      <c r="D15" s="187"/>
      <c r="E15" s="40" t="str">
        <f>IF($B14="","",výpočty!E15)</f>
        <v/>
      </c>
      <c r="F15" s="39" t="str">
        <f>IF($B14="","",výpočty!F15)</f>
        <v/>
      </c>
      <c r="G15" s="187"/>
      <c r="H15" s="40" t="str">
        <f>IF($B14="","",výpočty!H15)</f>
        <v/>
      </c>
      <c r="I15" s="187"/>
      <c r="J15" s="40" t="str">
        <f>IF($B14="","",výpočty!J15)</f>
        <v/>
      </c>
      <c r="K15" s="39" t="str">
        <f>IF($B14="","",výpočty!K15)</f>
        <v/>
      </c>
      <c r="L15" s="187"/>
      <c r="M15" s="40" t="str">
        <f>IF($B14="","",výpočty!M15)</f>
        <v/>
      </c>
      <c r="N15" s="39" t="str">
        <f>IF($B14="","",výpočty!N15)</f>
        <v/>
      </c>
      <c r="O15" s="187"/>
      <c r="P15" s="189"/>
      <c r="Q15" s="191"/>
    </row>
    <row r="16" spans="1:17" ht="15" customHeight="1">
      <c r="A16" s="184" t="str">
        <f>IF(startovka!A16="","",startovka!A16)</f>
        <v/>
      </c>
      <c r="B16" s="186" t="str">
        <f>IF(startovka!B16="","",startovka!B16)</f>
        <v/>
      </c>
      <c r="C16" s="40" t="str">
        <f>IF($B16="","",výpočty!C16)</f>
        <v/>
      </c>
      <c r="D16" s="187" t="str">
        <f>IF($B16="","",výpočty!D16)</f>
        <v/>
      </c>
      <c r="E16" s="40" t="str">
        <f>IF($B16="","",výpočty!E16)</f>
        <v/>
      </c>
      <c r="F16" s="39" t="str">
        <f>IF($B16="","",výpočty!F16)</f>
        <v/>
      </c>
      <c r="G16" s="187" t="str">
        <f>IF($B16="","",výpočty!G16)</f>
        <v/>
      </c>
      <c r="H16" s="40" t="str">
        <f>IF($B16="","",výpočty!H16)</f>
        <v/>
      </c>
      <c r="I16" s="187" t="str">
        <f>IF($B16="","",výpočty!I16)</f>
        <v/>
      </c>
      <c r="J16" s="40" t="str">
        <f>IF($B16="","",výpočty!J16)</f>
        <v/>
      </c>
      <c r="K16" s="39" t="str">
        <f>IF($B16="","",výpočty!K16)</f>
        <v/>
      </c>
      <c r="L16" s="187" t="str">
        <f>IF($B16="","",výpočty!L16)</f>
        <v/>
      </c>
      <c r="M16" s="40" t="str">
        <f>IF($B16="","",výpočty!M16)</f>
        <v/>
      </c>
      <c r="N16" s="39" t="str">
        <f>IF($B16="","",výpočty!N16)</f>
        <v/>
      </c>
      <c r="O16" s="187" t="str">
        <f>IF($B16="","",výpočty!O16)</f>
        <v/>
      </c>
      <c r="P16" s="189" t="str">
        <f>IF($B16="","",výpočty!P16)</f>
        <v/>
      </c>
      <c r="Q16" s="191" t="str">
        <f>IF($B16="","",výpočty!Q16)</f>
        <v/>
      </c>
    </row>
    <row r="17" spans="1:17" ht="15" customHeight="1">
      <c r="A17" s="184"/>
      <c r="B17" s="186"/>
      <c r="C17" s="40" t="str">
        <f>IF($B16="","",výpočty!C17)</f>
        <v/>
      </c>
      <c r="D17" s="187"/>
      <c r="E17" s="40" t="str">
        <f>IF($B16="","",výpočty!E17)</f>
        <v/>
      </c>
      <c r="F17" s="39" t="str">
        <f>IF($B16="","",výpočty!F17)</f>
        <v/>
      </c>
      <c r="G17" s="187"/>
      <c r="H17" s="40" t="str">
        <f>IF($B16="","",výpočty!H17)</f>
        <v/>
      </c>
      <c r="I17" s="187"/>
      <c r="J17" s="40" t="str">
        <f>IF($B16="","",výpočty!J17)</f>
        <v/>
      </c>
      <c r="K17" s="39" t="str">
        <f>IF($B16="","",výpočty!K17)</f>
        <v/>
      </c>
      <c r="L17" s="187"/>
      <c r="M17" s="40" t="str">
        <f>IF($B16="","",výpočty!M17)</f>
        <v/>
      </c>
      <c r="N17" s="39" t="str">
        <f>IF($B16="","",výpočty!N17)</f>
        <v/>
      </c>
      <c r="O17" s="187"/>
      <c r="P17" s="189"/>
      <c r="Q17" s="191"/>
    </row>
    <row r="18" spans="1:17" ht="15" customHeight="1">
      <c r="A18" s="184" t="str">
        <f>IF(startovka!A18="","",startovka!A18)</f>
        <v/>
      </c>
      <c r="B18" s="186" t="str">
        <f>IF(startovka!B18="","",startovka!B18)</f>
        <v/>
      </c>
      <c r="C18" s="40" t="str">
        <f>IF($B18="","",výpočty!C18)</f>
        <v/>
      </c>
      <c r="D18" s="187" t="str">
        <f>IF($B18="","",výpočty!D18)</f>
        <v/>
      </c>
      <c r="E18" s="40" t="str">
        <f>IF($B18="","",výpočty!E18)</f>
        <v/>
      </c>
      <c r="F18" s="39" t="str">
        <f>IF($B18="","",výpočty!F18)</f>
        <v/>
      </c>
      <c r="G18" s="187" t="str">
        <f>IF($B18="","",výpočty!G18)</f>
        <v/>
      </c>
      <c r="H18" s="40" t="str">
        <f>IF($B18="","",výpočty!H18)</f>
        <v/>
      </c>
      <c r="I18" s="187" t="str">
        <f>IF($B18="","",výpočty!I18)</f>
        <v/>
      </c>
      <c r="J18" s="40" t="str">
        <f>IF($B18="","",výpočty!J18)</f>
        <v/>
      </c>
      <c r="K18" s="39" t="str">
        <f>IF($B18="","",výpočty!K18)</f>
        <v/>
      </c>
      <c r="L18" s="187" t="str">
        <f>IF($B18="","",výpočty!L18)</f>
        <v/>
      </c>
      <c r="M18" s="40" t="str">
        <f>IF($B18="","",výpočty!M18)</f>
        <v/>
      </c>
      <c r="N18" s="39" t="str">
        <f>IF($B18="","",výpočty!N18)</f>
        <v/>
      </c>
      <c r="O18" s="187" t="str">
        <f>IF($B18="","",výpočty!O18)</f>
        <v/>
      </c>
      <c r="P18" s="189" t="str">
        <f>IF($B18="","",výpočty!P18)</f>
        <v/>
      </c>
      <c r="Q18" s="191" t="str">
        <f>IF($B18="","",výpočty!Q18)</f>
        <v/>
      </c>
    </row>
    <row r="19" spans="1:17" ht="15" customHeight="1">
      <c r="A19" s="184"/>
      <c r="B19" s="186"/>
      <c r="C19" s="40" t="str">
        <f>IF($B18="","",výpočty!C19)</f>
        <v/>
      </c>
      <c r="D19" s="187"/>
      <c r="E19" s="40" t="str">
        <f>IF($B18="","",výpočty!E19)</f>
        <v/>
      </c>
      <c r="F19" s="39" t="str">
        <f>IF($B18="","",výpočty!F19)</f>
        <v/>
      </c>
      <c r="G19" s="187"/>
      <c r="H19" s="40" t="str">
        <f>IF($B18="","",výpočty!H19)</f>
        <v/>
      </c>
      <c r="I19" s="187"/>
      <c r="J19" s="40" t="str">
        <f>IF($B18="","",výpočty!J19)</f>
        <v/>
      </c>
      <c r="K19" s="39" t="str">
        <f>IF($B18="","",výpočty!K19)</f>
        <v/>
      </c>
      <c r="L19" s="187"/>
      <c r="M19" s="40" t="str">
        <f>IF($B18="","",výpočty!M19)</f>
        <v/>
      </c>
      <c r="N19" s="39" t="str">
        <f>IF($B18="","",výpočty!N19)</f>
        <v/>
      </c>
      <c r="O19" s="187"/>
      <c r="P19" s="189"/>
      <c r="Q19" s="191"/>
    </row>
    <row r="20" spans="1:17" ht="15" customHeight="1">
      <c r="A20" s="184" t="str">
        <f>IF(startovka!A20="","",startovka!A20)</f>
        <v/>
      </c>
      <c r="B20" s="186" t="str">
        <f>IF(startovka!B20="","",startovka!B20)</f>
        <v/>
      </c>
      <c r="C20" s="40" t="str">
        <f>IF($B20="","",výpočty!C20)</f>
        <v/>
      </c>
      <c r="D20" s="187" t="str">
        <f>IF($B20="","",výpočty!D20)</f>
        <v/>
      </c>
      <c r="E20" s="40" t="str">
        <f>IF($B20="","",výpočty!E20)</f>
        <v/>
      </c>
      <c r="F20" s="39" t="str">
        <f>IF($B20="","",výpočty!F20)</f>
        <v/>
      </c>
      <c r="G20" s="187" t="str">
        <f>IF($B20="","",výpočty!G20)</f>
        <v/>
      </c>
      <c r="H20" s="40" t="str">
        <f>IF($B20="","",výpočty!H20)</f>
        <v/>
      </c>
      <c r="I20" s="187" t="str">
        <f>IF($B20="","",výpočty!I20)</f>
        <v/>
      </c>
      <c r="J20" s="40" t="str">
        <f>IF($B20="","",výpočty!J20)</f>
        <v/>
      </c>
      <c r="K20" s="39" t="str">
        <f>IF($B20="","",výpočty!K20)</f>
        <v/>
      </c>
      <c r="L20" s="187" t="str">
        <f>IF($B20="","",výpočty!L20)</f>
        <v/>
      </c>
      <c r="M20" s="40" t="str">
        <f>IF($B20="","",výpočty!M20)</f>
        <v/>
      </c>
      <c r="N20" s="39" t="str">
        <f>IF($B20="","",výpočty!N20)</f>
        <v/>
      </c>
      <c r="O20" s="187" t="str">
        <f>IF($B20="","",výpočty!O20)</f>
        <v/>
      </c>
      <c r="P20" s="189" t="str">
        <f>IF($B20="","",výpočty!P20)</f>
        <v/>
      </c>
      <c r="Q20" s="191" t="str">
        <f>IF($B20="","",výpočty!Q20)</f>
        <v/>
      </c>
    </row>
    <row r="21" spans="1:17" ht="15" customHeight="1">
      <c r="A21" s="184"/>
      <c r="B21" s="186"/>
      <c r="C21" s="40" t="str">
        <f>IF($B20="","",výpočty!C21)</f>
        <v/>
      </c>
      <c r="D21" s="187"/>
      <c r="E21" s="40" t="str">
        <f>IF($B20="","",výpočty!E21)</f>
        <v/>
      </c>
      <c r="F21" s="39" t="str">
        <f>IF($B20="","",výpočty!F21)</f>
        <v/>
      </c>
      <c r="G21" s="187"/>
      <c r="H21" s="40" t="str">
        <f>IF($B20="","",výpočty!H21)</f>
        <v/>
      </c>
      <c r="I21" s="187"/>
      <c r="J21" s="40" t="str">
        <f>IF($B20="","",výpočty!J21)</f>
        <v/>
      </c>
      <c r="K21" s="39" t="str">
        <f>IF($B20="","",výpočty!K21)</f>
        <v/>
      </c>
      <c r="L21" s="187"/>
      <c r="M21" s="40" t="str">
        <f>IF($B20="","",výpočty!M21)</f>
        <v/>
      </c>
      <c r="N21" s="39" t="str">
        <f>IF($B20="","",výpočty!N21)</f>
        <v/>
      </c>
      <c r="O21" s="187"/>
      <c r="P21" s="189"/>
      <c r="Q21" s="191"/>
    </row>
    <row r="22" spans="1:17" ht="15" customHeight="1">
      <c r="A22" s="184" t="str">
        <f>IF(startovka!A22="","",startovka!A22)</f>
        <v/>
      </c>
      <c r="B22" s="186" t="str">
        <f>IF(startovka!B22="","",startovka!B22)</f>
        <v/>
      </c>
      <c r="C22" s="40" t="str">
        <f>IF($B22="","",výpočty!C22)</f>
        <v/>
      </c>
      <c r="D22" s="187" t="str">
        <f>IF($B22="","",výpočty!D22)</f>
        <v/>
      </c>
      <c r="E22" s="40" t="str">
        <f>IF($B22="","",výpočty!E22)</f>
        <v/>
      </c>
      <c r="F22" s="39" t="str">
        <f>IF($B22="","",výpočty!F22)</f>
        <v/>
      </c>
      <c r="G22" s="187" t="str">
        <f>IF($B22="","",výpočty!G22)</f>
        <v/>
      </c>
      <c r="H22" s="40" t="str">
        <f>IF($B22="","",výpočty!H22)</f>
        <v/>
      </c>
      <c r="I22" s="187" t="str">
        <f>IF($B22="","",výpočty!I22)</f>
        <v/>
      </c>
      <c r="J22" s="40" t="str">
        <f>IF($B22="","",výpočty!J22)</f>
        <v/>
      </c>
      <c r="K22" s="39" t="str">
        <f>IF($B22="","",výpočty!K22)</f>
        <v/>
      </c>
      <c r="L22" s="187" t="str">
        <f>IF($B22="","",výpočty!L22)</f>
        <v/>
      </c>
      <c r="M22" s="40" t="str">
        <f>IF($B22="","",výpočty!M22)</f>
        <v/>
      </c>
      <c r="N22" s="39" t="str">
        <f>IF($B22="","",výpočty!N22)</f>
        <v/>
      </c>
      <c r="O22" s="187" t="str">
        <f>IF($B22="","",výpočty!O22)</f>
        <v/>
      </c>
      <c r="P22" s="189" t="str">
        <f>IF($B22="","",výpočty!P22)</f>
        <v/>
      </c>
      <c r="Q22" s="191" t="str">
        <f>IF($B22="","",výpočty!Q22)</f>
        <v/>
      </c>
    </row>
    <row r="23" spans="1:17" ht="15" customHeight="1" thickBot="1">
      <c r="A23" s="127"/>
      <c r="B23" s="192"/>
      <c r="C23" s="11" t="str">
        <f>IF($B22="","",výpočty!C23)</f>
        <v/>
      </c>
      <c r="D23" s="133"/>
      <c r="E23" s="11" t="str">
        <f>IF($B22="","",výpočty!E23)</f>
        <v/>
      </c>
      <c r="F23" s="12" t="str">
        <f>IF($B22="","",výpočty!F23)</f>
        <v/>
      </c>
      <c r="G23" s="133"/>
      <c r="H23" s="11" t="str">
        <f>IF($B22="","",výpočty!H23)</f>
        <v/>
      </c>
      <c r="I23" s="133"/>
      <c r="J23" s="11" t="str">
        <f>IF($B22="","",výpočty!J23)</f>
        <v/>
      </c>
      <c r="K23" s="12" t="str">
        <f>IF($B22="","",výpočty!K23)</f>
        <v/>
      </c>
      <c r="L23" s="133"/>
      <c r="M23" s="11" t="str">
        <f>IF($B22="","",výpočty!M23)</f>
        <v/>
      </c>
      <c r="N23" s="12" t="str">
        <f>IF($B22="","",výpočty!N23)</f>
        <v/>
      </c>
      <c r="O23" s="133"/>
      <c r="P23" s="193"/>
      <c r="Q23" s="194"/>
    </row>
    <row r="24" spans="1:17" ht="15" customHeight="1">
      <c r="A24" s="126" t="str">
        <f>IF(startovka!A24="","",startovka!A24)</f>
        <v/>
      </c>
      <c r="B24" s="185" t="str">
        <f>IF(startovka!B24="","",startovka!B24)</f>
        <v/>
      </c>
      <c r="C24" s="8" t="str">
        <f>IF($B24="","",výpočty!C24)</f>
        <v/>
      </c>
      <c r="D24" s="132" t="str">
        <f>IF($B24="","",výpočty!D24)</f>
        <v/>
      </c>
      <c r="E24" s="8" t="str">
        <f>IF($B24="","",výpočty!E24)</f>
        <v/>
      </c>
      <c r="F24" s="9" t="str">
        <f>IF($B24="","",výpočty!F24)</f>
        <v/>
      </c>
      <c r="G24" s="132" t="str">
        <f>IF($B24="","",výpočty!G24)</f>
        <v/>
      </c>
      <c r="H24" s="8" t="str">
        <f>IF($B24="","",výpočty!H24)</f>
        <v/>
      </c>
      <c r="I24" s="132" t="str">
        <f>IF($B24="","",výpočty!I24)</f>
        <v/>
      </c>
      <c r="J24" s="8" t="str">
        <f>IF($B24="","",výpočty!J24)</f>
        <v/>
      </c>
      <c r="K24" s="9" t="str">
        <f>IF($B24="","",výpočty!K24)</f>
        <v/>
      </c>
      <c r="L24" s="132" t="str">
        <f>IF($B24="","",výpočty!L24)</f>
        <v/>
      </c>
      <c r="M24" s="8" t="str">
        <f>IF($B24="","",výpočty!M24)</f>
        <v/>
      </c>
      <c r="N24" s="9" t="str">
        <f>IF($B24="","",výpočty!N24)</f>
        <v/>
      </c>
      <c r="O24" s="132" t="str">
        <f>IF($B24="","",výpočty!O24)</f>
        <v/>
      </c>
      <c r="P24" s="188" t="str">
        <f>IF($B24="","",výpočty!P24)</f>
        <v/>
      </c>
      <c r="Q24" s="190" t="str">
        <f>IF($B24="","",výpočty!Q24)</f>
        <v/>
      </c>
    </row>
    <row r="25" spans="1:17" ht="15" customHeight="1">
      <c r="A25" s="184"/>
      <c r="B25" s="186"/>
      <c r="C25" s="40" t="str">
        <f>IF($B24="","",výpočty!C25)</f>
        <v/>
      </c>
      <c r="D25" s="187"/>
      <c r="E25" s="40" t="str">
        <f>IF($B24="","",výpočty!E25)</f>
        <v/>
      </c>
      <c r="F25" s="39" t="str">
        <f>IF($B24="","",výpočty!F25)</f>
        <v/>
      </c>
      <c r="G25" s="187"/>
      <c r="H25" s="40" t="str">
        <f>IF($B24="","",výpočty!H25)</f>
        <v/>
      </c>
      <c r="I25" s="187"/>
      <c r="J25" s="40" t="str">
        <f>IF($B24="","",výpočty!J25)</f>
        <v/>
      </c>
      <c r="K25" s="39" t="str">
        <f>IF($B24="","",výpočty!K25)</f>
        <v/>
      </c>
      <c r="L25" s="187"/>
      <c r="M25" s="40" t="str">
        <f>IF($B24="","",výpočty!M25)</f>
        <v/>
      </c>
      <c r="N25" s="39" t="str">
        <f>IF($B24="","",výpočty!N25)</f>
        <v/>
      </c>
      <c r="O25" s="187"/>
      <c r="P25" s="189"/>
      <c r="Q25" s="191"/>
    </row>
    <row r="26" spans="1:17" ht="15" customHeight="1">
      <c r="A26" s="184" t="str">
        <f>IF(startovka!A26="","",startovka!A26)</f>
        <v/>
      </c>
      <c r="B26" s="186" t="str">
        <f>IF(startovka!B26="","",startovka!B26)</f>
        <v/>
      </c>
      <c r="C26" s="40" t="str">
        <f>IF($B26="","",výpočty!C26)</f>
        <v/>
      </c>
      <c r="D26" s="187" t="str">
        <f>IF($B26="","",výpočty!D26)</f>
        <v/>
      </c>
      <c r="E26" s="40" t="str">
        <f>IF($B26="","",výpočty!E26)</f>
        <v/>
      </c>
      <c r="F26" s="39" t="str">
        <f>IF($B26="","",výpočty!F26)</f>
        <v/>
      </c>
      <c r="G26" s="187" t="str">
        <f>IF($B26="","",výpočty!G26)</f>
        <v/>
      </c>
      <c r="H26" s="40" t="str">
        <f>IF($B26="","",výpočty!H26)</f>
        <v/>
      </c>
      <c r="I26" s="187" t="str">
        <f>IF($B26="","",výpočty!I26)</f>
        <v/>
      </c>
      <c r="J26" s="40" t="str">
        <f>IF($B26="","",výpočty!J26)</f>
        <v/>
      </c>
      <c r="K26" s="39" t="str">
        <f>IF($B26="","",výpočty!K26)</f>
        <v/>
      </c>
      <c r="L26" s="187" t="str">
        <f>IF($B26="","",výpočty!L26)</f>
        <v/>
      </c>
      <c r="M26" s="40" t="str">
        <f>IF($B26="","",výpočty!M26)</f>
        <v/>
      </c>
      <c r="N26" s="39" t="str">
        <f>IF($B26="","",výpočty!N26)</f>
        <v/>
      </c>
      <c r="O26" s="187" t="str">
        <f>IF($B26="","",výpočty!O26)</f>
        <v/>
      </c>
      <c r="P26" s="189" t="str">
        <f>IF($B26="","",výpočty!P26)</f>
        <v/>
      </c>
      <c r="Q26" s="191" t="str">
        <f>IF($B26="","",výpočty!Q26)</f>
        <v/>
      </c>
    </row>
    <row r="27" spans="1:17" ht="15" customHeight="1">
      <c r="A27" s="184"/>
      <c r="B27" s="186"/>
      <c r="C27" s="40" t="str">
        <f>IF($B26="","",výpočty!C27)</f>
        <v/>
      </c>
      <c r="D27" s="187"/>
      <c r="E27" s="40" t="str">
        <f>IF($B26="","",výpočty!E27)</f>
        <v/>
      </c>
      <c r="F27" s="39" t="str">
        <f>IF($B26="","",výpočty!F27)</f>
        <v/>
      </c>
      <c r="G27" s="187"/>
      <c r="H27" s="40" t="str">
        <f>IF($B26="","",výpočty!H27)</f>
        <v/>
      </c>
      <c r="I27" s="187"/>
      <c r="J27" s="40" t="str">
        <f>IF($B26="","",výpočty!J27)</f>
        <v/>
      </c>
      <c r="K27" s="39" t="str">
        <f>IF($B26="","",výpočty!K27)</f>
        <v/>
      </c>
      <c r="L27" s="187"/>
      <c r="M27" s="40" t="str">
        <f>IF($B26="","",výpočty!M27)</f>
        <v/>
      </c>
      <c r="N27" s="39" t="str">
        <f>IF($B26="","",výpočty!N27)</f>
        <v/>
      </c>
      <c r="O27" s="187"/>
      <c r="P27" s="189"/>
      <c r="Q27" s="191"/>
    </row>
    <row r="28" spans="1:17" ht="15" customHeight="1">
      <c r="A28" s="184" t="str">
        <f>IF(startovka!A28="","",startovka!A28)</f>
        <v/>
      </c>
      <c r="B28" s="186" t="str">
        <f>IF(startovka!B28="","",startovka!B28)</f>
        <v/>
      </c>
      <c r="C28" s="40" t="str">
        <f>IF($B28="","",výpočty!C28)</f>
        <v/>
      </c>
      <c r="D28" s="187" t="str">
        <f>IF($B28="","",výpočty!D28)</f>
        <v/>
      </c>
      <c r="E28" s="40" t="str">
        <f>IF($B28="","",výpočty!E28)</f>
        <v/>
      </c>
      <c r="F28" s="39" t="str">
        <f>IF($B28="","",výpočty!F28)</f>
        <v/>
      </c>
      <c r="G28" s="187" t="str">
        <f>IF($B28="","",výpočty!G28)</f>
        <v/>
      </c>
      <c r="H28" s="40" t="str">
        <f>IF($B28="","",výpočty!H28)</f>
        <v/>
      </c>
      <c r="I28" s="187" t="str">
        <f>IF($B28="","",výpočty!I28)</f>
        <v/>
      </c>
      <c r="J28" s="40" t="str">
        <f>IF($B28="","",výpočty!J28)</f>
        <v/>
      </c>
      <c r="K28" s="39" t="str">
        <f>IF($B28="","",výpočty!K28)</f>
        <v/>
      </c>
      <c r="L28" s="187" t="str">
        <f>IF($B28="","",výpočty!L28)</f>
        <v/>
      </c>
      <c r="M28" s="40" t="str">
        <f>IF($B28="","",výpočty!M28)</f>
        <v/>
      </c>
      <c r="N28" s="39" t="str">
        <f>IF($B28="","",výpočty!N28)</f>
        <v/>
      </c>
      <c r="O28" s="187" t="str">
        <f>IF($B28="","",výpočty!O28)</f>
        <v/>
      </c>
      <c r="P28" s="189" t="str">
        <f>IF($B28="","",výpočty!P28)</f>
        <v/>
      </c>
      <c r="Q28" s="191" t="str">
        <f>IF($B28="","",výpočty!Q28)</f>
        <v/>
      </c>
    </row>
    <row r="29" spans="1:17" ht="15" customHeight="1">
      <c r="A29" s="184"/>
      <c r="B29" s="186"/>
      <c r="C29" s="40" t="str">
        <f>IF($B28="","",výpočty!C29)</f>
        <v/>
      </c>
      <c r="D29" s="187"/>
      <c r="E29" s="40" t="str">
        <f>IF($B28="","",výpočty!E29)</f>
        <v/>
      </c>
      <c r="F29" s="39" t="str">
        <f>IF($B28="","",výpočty!F29)</f>
        <v/>
      </c>
      <c r="G29" s="187"/>
      <c r="H29" s="40" t="str">
        <f>IF($B28="","",výpočty!H29)</f>
        <v/>
      </c>
      <c r="I29" s="187"/>
      <c r="J29" s="40" t="str">
        <f>IF($B28="","",výpočty!J29)</f>
        <v/>
      </c>
      <c r="K29" s="39" t="str">
        <f>IF($B28="","",výpočty!K29)</f>
        <v/>
      </c>
      <c r="L29" s="187"/>
      <c r="M29" s="40" t="str">
        <f>IF($B28="","",výpočty!M29)</f>
        <v/>
      </c>
      <c r="N29" s="39" t="str">
        <f>IF($B28="","",výpočty!N29)</f>
        <v/>
      </c>
      <c r="O29" s="187"/>
      <c r="P29" s="189"/>
      <c r="Q29" s="191"/>
    </row>
    <row r="30" spans="1:17" ht="15" customHeight="1">
      <c r="A30" s="184" t="str">
        <f>IF(startovka!A30="","",startovka!A30)</f>
        <v/>
      </c>
      <c r="B30" s="186" t="str">
        <f>IF(startovka!B30="","",startovka!B30)</f>
        <v/>
      </c>
      <c r="C30" s="40" t="str">
        <f>IF($B30="","",výpočty!C30)</f>
        <v/>
      </c>
      <c r="D30" s="187" t="str">
        <f>IF($B30="","",výpočty!D30)</f>
        <v/>
      </c>
      <c r="E30" s="40" t="str">
        <f>IF($B30="","",výpočty!E30)</f>
        <v/>
      </c>
      <c r="F30" s="39" t="str">
        <f>IF($B30="","",výpočty!F30)</f>
        <v/>
      </c>
      <c r="G30" s="187" t="str">
        <f>IF($B30="","",výpočty!G30)</f>
        <v/>
      </c>
      <c r="H30" s="40" t="str">
        <f>IF($B30="","",výpočty!H30)</f>
        <v/>
      </c>
      <c r="I30" s="187" t="str">
        <f>IF($B30="","",výpočty!I30)</f>
        <v/>
      </c>
      <c r="J30" s="40" t="str">
        <f>IF($B30="","",výpočty!J30)</f>
        <v/>
      </c>
      <c r="K30" s="39" t="str">
        <f>IF($B30="","",výpočty!K30)</f>
        <v/>
      </c>
      <c r="L30" s="187" t="str">
        <f>IF($B30="","",výpočty!L30)</f>
        <v/>
      </c>
      <c r="M30" s="40" t="str">
        <f>IF($B30="","",výpočty!M30)</f>
        <v/>
      </c>
      <c r="N30" s="39" t="str">
        <f>IF($B30="","",výpočty!N30)</f>
        <v/>
      </c>
      <c r="O30" s="187" t="str">
        <f>IF($B30="","",výpočty!O30)</f>
        <v/>
      </c>
      <c r="P30" s="189" t="str">
        <f>IF($B30="","",výpočty!P30)</f>
        <v/>
      </c>
      <c r="Q30" s="191" t="str">
        <f>IF($B30="","",výpočty!Q30)</f>
        <v/>
      </c>
    </row>
    <row r="31" spans="1:17" ht="15" customHeight="1">
      <c r="A31" s="184"/>
      <c r="B31" s="186"/>
      <c r="C31" s="40" t="str">
        <f>IF($B30="","",výpočty!C31)</f>
        <v/>
      </c>
      <c r="D31" s="187"/>
      <c r="E31" s="40" t="str">
        <f>IF($B30="","",výpočty!E31)</f>
        <v/>
      </c>
      <c r="F31" s="39" t="str">
        <f>IF($B30="","",výpočty!F31)</f>
        <v/>
      </c>
      <c r="G31" s="187"/>
      <c r="H31" s="40" t="str">
        <f>IF($B30="","",výpočty!H31)</f>
        <v/>
      </c>
      <c r="I31" s="187"/>
      <c r="J31" s="40" t="str">
        <f>IF($B30="","",výpočty!J31)</f>
        <v/>
      </c>
      <c r="K31" s="39" t="str">
        <f>IF($B30="","",výpočty!K31)</f>
        <v/>
      </c>
      <c r="L31" s="187"/>
      <c r="M31" s="40" t="str">
        <f>IF($B30="","",výpočty!M31)</f>
        <v/>
      </c>
      <c r="N31" s="39" t="str">
        <f>IF($B30="","",výpočty!N31)</f>
        <v/>
      </c>
      <c r="O31" s="187"/>
      <c r="P31" s="189"/>
      <c r="Q31" s="191"/>
    </row>
    <row r="32" spans="1:17" ht="15" customHeight="1">
      <c r="A32" s="184" t="str">
        <f>IF(startovka!A32="","",startovka!A32)</f>
        <v/>
      </c>
      <c r="B32" s="186" t="str">
        <f>IF(startovka!B32="","",startovka!B32)</f>
        <v/>
      </c>
      <c r="C32" s="40" t="str">
        <f>IF($B32="","",výpočty!C32)</f>
        <v/>
      </c>
      <c r="D32" s="187" t="str">
        <f>IF($B32="","",výpočty!D32)</f>
        <v/>
      </c>
      <c r="E32" s="40" t="str">
        <f>IF($B32="","",výpočty!E32)</f>
        <v/>
      </c>
      <c r="F32" s="39" t="str">
        <f>IF($B32="","",výpočty!F32)</f>
        <v/>
      </c>
      <c r="G32" s="187" t="str">
        <f>IF($B32="","",výpočty!G32)</f>
        <v/>
      </c>
      <c r="H32" s="40" t="str">
        <f>IF($B32="","",výpočty!H32)</f>
        <v/>
      </c>
      <c r="I32" s="187" t="str">
        <f>IF($B32="","",výpočty!I32)</f>
        <v/>
      </c>
      <c r="J32" s="40" t="str">
        <f>IF($B32="","",výpočty!J32)</f>
        <v/>
      </c>
      <c r="K32" s="39" t="str">
        <f>IF($B32="","",výpočty!K32)</f>
        <v/>
      </c>
      <c r="L32" s="187" t="str">
        <f>IF($B32="","",výpočty!L32)</f>
        <v/>
      </c>
      <c r="M32" s="40" t="str">
        <f>IF($B32="","",výpočty!M32)</f>
        <v/>
      </c>
      <c r="N32" s="39" t="str">
        <f>IF($B32="","",výpočty!N32)</f>
        <v/>
      </c>
      <c r="O32" s="187" t="str">
        <f>IF($B32="","",výpočty!O32)</f>
        <v/>
      </c>
      <c r="P32" s="189" t="str">
        <f>IF($B32="","",výpočty!P32)</f>
        <v/>
      </c>
      <c r="Q32" s="191" t="str">
        <f>IF($B32="","",výpočty!Q32)</f>
        <v/>
      </c>
    </row>
    <row r="33" spans="1:17" ht="15" customHeight="1" thickBot="1">
      <c r="A33" s="127"/>
      <c r="B33" s="192"/>
      <c r="C33" s="11" t="str">
        <f>IF($B32="","",výpočty!C33)</f>
        <v/>
      </c>
      <c r="D33" s="133"/>
      <c r="E33" s="11" t="str">
        <f>IF($B32="","",výpočty!E33)</f>
        <v/>
      </c>
      <c r="F33" s="12" t="str">
        <f>IF($B32="","",výpočty!F33)</f>
        <v/>
      </c>
      <c r="G33" s="133"/>
      <c r="H33" s="11" t="str">
        <f>IF($B32="","",výpočty!H33)</f>
        <v/>
      </c>
      <c r="I33" s="133"/>
      <c r="J33" s="11" t="str">
        <f>IF($B32="","",výpočty!J33)</f>
        <v/>
      </c>
      <c r="K33" s="12" t="str">
        <f>IF($B32="","",výpočty!K33)</f>
        <v/>
      </c>
      <c r="L33" s="133"/>
      <c r="M33" s="11" t="str">
        <f>IF($B32="","",výpočty!M33)</f>
        <v/>
      </c>
      <c r="N33" s="12" t="str">
        <f>IF($B32="","",výpočty!N33)</f>
        <v/>
      </c>
      <c r="O33" s="133"/>
      <c r="P33" s="193"/>
      <c r="Q33" s="194"/>
    </row>
    <row r="34" spans="1:17" ht="15" customHeight="1">
      <c r="A34" s="126" t="str">
        <f>IF(startovka!A34="","",startovka!A34)</f>
        <v/>
      </c>
      <c r="B34" s="185" t="str">
        <f>IF(startovka!B34="","",startovka!B34)</f>
        <v/>
      </c>
      <c r="C34" s="8" t="str">
        <f>IF($B34="","",výpočty!C34)</f>
        <v/>
      </c>
      <c r="D34" s="132" t="str">
        <f>IF($B34="","",výpočty!D34)</f>
        <v/>
      </c>
      <c r="E34" s="8" t="str">
        <f>IF($B34="","",výpočty!E34)</f>
        <v/>
      </c>
      <c r="F34" s="9" t="str">
        <f>IF($B34="","",výpočty!F34)</f>
        <v/>
      </c>
      <c r="G34" s="132" t="str">
        <f>IF($B34="","",výpočty!G34)</f>
        <v/>
      </c>
      <c r="H34" s="8" t="str">
        <f>IF($B34="","",výpočty!H34)</f>
        <v/>
      </c>
      <c r="I34" s="132" t="str">
        <f>IF($B34="","",výpočty!I34)</f>
        <v/>
      </c>
      <c r="J34" s="8" t="str">
        <f>IF($B34="","",výpočty!J34)</f>
        <v/>
      </c>
      <c r="K34" s="9" t="str">
        <f>IF($B34="","",výpočty!K34)</f>
        <v/>
      </c>
      <c r="L34" s="132" t="str">
        <f>IF($B34="","",výpočty!L34)</f>
        <v/>
      </c>
      <c r="M34" s="8" t="str">
        <f>IF($B34="","",výpočty!M34)</f>
        <v/>
      </c>
      <c r="N34" s="9" t="str">
        <f>IF($B34="","",výpočty!N34)</f>
        <v/>
      </c>
      <c r="O34" s="132" t="str">
        <f>IF($B34="","",výpočty!O34)</f>
        <v/>
      </c>
      <c r="P34" s="188" t="str">
        <f>IF($B34="","",výpočty!P34)</f>
        <v/>
      </c>
      <c r="Q34" s="190" t="str">
        <f>IF($B34="","",výpočty!Q34)</f>
        <v/>
      </c>
    </row>
    <row r="35" spans="1:17" ht="15" customHeight="1">
      <c r="A35" s="184"/>
      <c r="B35" s="186"/>
      <c r="C35" s="40" t="str">
        <f>IF($B34="","",výpočty!C35)</f>
        <v/>
      </c>
      <c r="D35" s="187"/>
      <c r="E35" s="40" t="str">
        <f>IF($B34="","",výpočty!E35)</f>
        <v/>
      </c>
      <c r="F35" s="39" t="str">
        <f>IF($B34="","",výpočty!F35)</f>
        <v/>
      </c>
      <c r="G35" s="187"/>
      <c r="H35" s="40" t="str">
        <f>IF($B34="","",výpočty!H35)</f>
        <v/>
      </c>
      <c r="I35" s="187"/>
      <c r="J35" s="40" t="str">
        <f>IF($B34="","",výpočty!J35)</f>
        <v/>
      </c>
      <c r="K35" s="39" t="str">
        <f>IF($B34="","",výpočty!K35)</f>
        <v/>
      </c>
      <c r="L35" s="187"/>
      <c r="M35" s="40" t="str">
        <f>IF($B34="","",výpočty!M35)</f>
        <v/>
      </c>
      <c r="N35" s="39" t="str">
        <f>IF($B34="","",výpočty!N35)</f>
        <v/>
      </c>
      <c r="O35" s="187"/>
      <c r="P35" s="189"/>
      <c r="Q35" s="191"/>
    </row>
    <row r="36" spans="1:17" ht="15" customHeight="1">
      <c r="A36" s="184" t="str">
        <f>IF(startovka!A36="","",startovka!A36)</f>
        <v/>
      </c>
      <c r="B36" s="186" t="str">
        <f>IF(startovka!B36="","",startovka!B36)</f>
        <v/>
      </c>
      <c r="C36" s="40" t="str">
        <f>IF($B36="","",výpočty!C36)</f>
        <v/>
      </c>
      <c r="D36" s="187" t="str">
        <f>IF($B36="","",výpočty!D36)</f>
        <v/>
      </c>
      <c r="E36" s="40" t="str">
        <f>IF($B36="","",výpočty!E36)</f>
        <v/>
      </c>
      <c r="F36" s="39" t="str">
        <f>IF($B36="","",výpočty!F36)</f>
        <v/>
      </c>
      <c r="G36" s="187" t="str">
        <f>IF($B36="","",výpočty!G36)</f>
        <v/>
      </c>
      <c r="H36" s="40" t="str">
        <f>IF($B36="","",výpočty!H36)</f>
        <v/>
      </c>
      <c r="I36" s="187" t="str">
        <f>IF($B36="","",výpočty!I36)</f>
        <v/>
      </c>
      <c r="J36" s="40" t="str">
        <f>IF($B36="","",výpočty!J36)</f>
        <v/>
      </c>
      <c r="K36" s="39" t="str">
        <f>IF($B36="","",výpočty!K36)</f>
        <v/>
      </c>
      <c r="L36" s="187" t="str">
        <f>IF($B36="","",výpočty!L36)</f>
        <v/>
      </c>
      <c r="M36" s="40" t="str">
        <f>IF($B36="","",výpočty!M36)</f>
        <v/>
      </c>
      <c r="N36" s="39" t="str">
        <f>IF($B36="","",výpočty!N36)</f>
        <v/>
      </c>
      <c r="O36" s="187" t="str">
        <f>IF($B36="","",výpočty!O36)</f>
        <v/>
      </c>
      <c r="P36" s="189" t="str">
        <f>IF($B36="","",výpočty!P36)</f>
        <v/>
      </c>
      <c r="Q36" s="191" t="str">
        <f>IF($B36="","",výpočty!Q36)</f>
        <v/>
      </c>
    </row>
    <row r="37" spans="1:17" ht="15" customHeight="1">
      <c r="A37" s="184"/>
      <c r="B37" s="186"/>
      <c r="C37" s="40" t="str">
        <f>IF($B36="","",výpočty!C37)</f>
        <v/>
      </c>
      <c r="D37" s="187"/>
      <c r="E37" s="40" t="str">
        <f>IF($B36="","",výpočty!E37)</f>
        <v/>
      </c>
      <c r="F37" s="39" t="str">
        <f>IF($B36="","",výpočty!F37)</f>
        <v/>
      </c>
      <c r="G37" s="187"/>
      <c r="H37" s="40" t="str">
        <f>IF($B36="","",výpočty!H37)</f>
        <v/>
      </c>
      <c r="I37" s="187"/>
      <c r="J37" s="40" t="str">
        <f>IF($B36="","",výpočty!J37)</f>
        <v/>
      </c>
      <c r="K37" s="39" t="str">
        <f>IF($B36="","",výpočty!K37)</f>
        <v/>
      </c>
      <c r="L37" s="187"/>
      <c r="M37" s="40" t="str">
        <f>IF($B36="","",výpočty!M37)</f>
        <v/>
      </c>
      <c r="N37" s="39" t="str">
        <f>IF($B36="","",výpočty!N37)</f>
        <v/>
      </c>
      <c r="O37" s="187"/>
      <c r="P37" s="189"/>
      <c r="Q37" s="191"/>
    </row>
    <row r="38" spans="1:17" ht="15" customHeight="1">
      <c r="A38" s="184" t="str">
        <f>IF(startovka!A38="","",startovka!A38)</f>
        <v/>
      </c>
      <c r="B38" s="186" t="str">
        <f>IF(startovka!B38="","",startovka!B38)</f>
        <v/>
      </c>
      <c r="C38" s="40" t="str">
        <f>IF($B38="","",výpočty!C38)</f>
        <v/>
      </c>
      <c r="D38" s="187" t="str">
        <f>IF($B38="","",výpočty!D38)</f>
        <v/>
      </c>
      <c r="E38" s="40" t="str">
        <f>IF($B38="","",výpočty!E38)</f>
        <v/>
      </c>
      <c r="F38" s="39" t="str">
        <f>IF($B38="","",výpočty!F38)</f>
        <v/>
      </c>
      <c r="G38" s="187" t="str">
        <f>IF($B38="","",výpočty!G38)</f>
        <v/>
      </c>
      <c r="H38" s="40" t="str">
        <f>IF($B38="","",výpočty!H38)</f>
        <v/>
      </c>
      <c r="I38" s="187" t="str">
        <f>IF($B38="","",výpočty!I38)</f>
        <v/>
      </c>
      <c r="J38" s="40" t="str">
        <f>IF($B38="","",výpočty!J38)</f>
        <v/>
      </c>
      <c r="K38" s="39" t="str">
        <f>IF($B38="","",výpočty!K38)</f>
        <v/>
      </c>
      <c r="L38" s="187" t="str">
        <f>IF($B38="","",výpočty!L38)</f>
        <v/>
      </c>
      <c r="M38" s="40" t="str">
        <f>IF($B38="","",výpočty!M38)</f>
        <v/>
      </c>
      <c r="N38" s="39" t="str">
        <f>IF($B38="","",výpočty!N38)</f>
        <v/>
      </c>
      <c r="O38" s="187" t="str">
        <f>IF($B38="","",výpočty!O38)</f>
        <v/>
      </c>
      <c r="P38" s="189" t="str">
        <f>IF($B38="","",výpočty!P38)</f>
        <v/>
      </c>
      <c r="Q38" s="191" t="str">
        <f>IF($B38="","",výpočty!Q38)</f>
        <v/>
      </c>
    </row>
    <row r="39" spans="1:17" ht="15" customHeight="1">
      <c r="A39" s="184"/>
      <c r="B39" s="186"/>
      <c r="C39" s="40" t="str">
        <f>IF($B38="","",výpočty!C39)</f>
        <v/>
      </c>
      <c r="D39" s="187"/>
      <c r="E39" s="40" t="str">
        <f>IF($B38="","",výpočty!E39)</f>
        <v/>
      </c>
      <c r="F39" s="39" t="str">
        <f>IF($B38="","",výpočty!F39)</f>
        <v/>
      </c>
      <c r="G39" s="187"/>
      <c r="H39" s="40" t="str">
        <f>IF($B38="","",výpočty!H39)</f>
        <v/>
      </c>
      <c r="I39" s="187"/>
      <c r="J39" s="40" t="str">
        <f>IF($B38="","",výpočty!J39)</f>
        <v/>
      </c>
      <c r="K39" s="39" t="str">
        <f>IF($B38="","",výpočty!K39)</f>
        <v/>
      </c>
      <c r="L39" s="187"/>
      <c r="M39" s="40" t="str">
        <f>IF($B38="","",výpočty!M39)</f>
        <v/>
      </c>
      <c r="N39" s="39" t="str">
        <f>IF($B38="","",výpočty!N39)</f>
        <v/>
      </c>
      <c r="O39" s="187"/>
      <c r="P39" s="189"/>
      <c r="Q39" s="191"/>
    </row>
    <row r="40" spans="1:17" ht="15" customHeight="1">
      <c r="A40" s="184" t="str">
        <f>IF(startovka!A40="","",startovka!A40)</f>
        <v/>
      </c>
      <c r="B40" s="186" t="str">
        <f>IF(startovka!B40="","",startovka!B40)</f>
        <v/>
      </c>
      <c r="C40" s="40" t="str">
        <f>IF($B40="","",výpočty!C40)</f>
        <v/>
      </c>
      <c r="D40" s="187" t="str">
        <f>IF($B40="","",výpočty!D40)</f>
        <v/>
      </c>
      <c r="E40" s="40" t="str">
        <f>IF($B40="","",výpočty!E40)</f>
        <v/>
      </c>
      <c r="F40" s="39" t="str">
        <f>IF($B40="","",výpočty!F40)</f>
        <v/>
      </c>
      <c r="G40" s="187" t="str">
        <f>IF($B40="","",výpočty!G40)</f>
        <v/>
      </c>
      <c r="H40" s="40" t="str">
        <f>IF($B40="","",výpočty!H40)</f>
        <v/>
      </c>
      <c r="I40" s="187" t="str">
        <f>IF($B40="","",výpočty!I40)</f>
        <v/>
      </c>
      <c r="J40" s="40" t="str">
        <f>IF($B40="","",výpočty!J40)</f>
        <v/>
      </c>
      <c r="K40" s="39" t="str">
        <f>IF($B40="","",výpočty!K40)</f>
        <v/>
      </c>
      <c r="L40" s="187" t="str">
        <f>IF($B40="","",výpočty!L40)</f>
        <v/>
      </c>
      <c r="M40" s="40" t="str">
        <f>IF($B40="","",výpočty!M40)</f>
        <v/>
      </c>
      <c r="N40" s="39" t="str">
        <f>IF($B40="","",výpočty!N40)</f>
        <v/>
      </c>
      <c r="O40" s="187" t="str">
        <f>IF($B40="","",výpočty!O40)</f>
        <v/>
      </c>
      <c r="P40" s="189" t="str">
        <f>IF($B40="","",výpočty!P40)</f>
        <v/>
      </c>
      <c r="Q40" s="191" t="str">
        <f>IF($B40="","",výpočty!Q40)</f>
        <v/>
      </c>
    </row>
    <row r="41" spans="1:17" ht="15" customHeight="1">
      <c r="A41" s="184"/>
      <c r="B41" s="186"/>
      <c r="C41" s="40" t="str">
        <f>IF($B40="","",výpočty!C41)</f>
        <v/>
      </c>
      <c r="D41" s="187"/>
      <c r="E41" s="40" t="str">
        <f>IF($B40="","",výpočty!E41)</f>
        <v/>
      </c>
      <c r="F41" s="39" t="str">
        <f>IF($B40="","",výpočty!F41)</f>
        <v/>
      </c>
      <c r="G41" s="187"/>
      <c r="H41" s="40" t="str">
        <f>IF($B40="","",výpočty!H41)</f>
        <v/>
      </c>
      <c r="I41" s="187"/>
      <c r="J41" s="40" t="str">
        <f>IF($B40="","",výpočty!J41)</f>
        <v/>
      </c>
      <c r="K41" s="39" t="str">
        <f>IF($B40="","",výpočty!K41)</f>
        <v/>
      </c>
      <c r="L41" s="187"/>
      <c r="M41" s="40" t="str">
        <f>IF($B40="","",výpočty!M41)</f>
        <v/>
      </c>
      <c r="N41" s="39" t="str">
        <f>IF($B40="","",výpočty!N41)</f>
        <v/>
      </c>
      <c r="O41" s="187"/>
      <c r="P41" s="189"/>
      <c r="Q41" s="191"/>
    </row>
    <row r="42" spans="1:17" ht="15" customHeight="1">
      <c r="A42" s="184" t="str">
        <f>IF(startovka!A42="","",startovka!A42)</f>
        <v/>
      </c>
      <c r="B42" s="186" t="str">
        <f>IF(startovka!B42="","",startovka!B42)</f>
        <v/>
      </c>
      <c r="C42" s="40" t="str">
        <f>IF($B42="","",výpočty!C42)</f>
        <v/>
      </c>
      <c r="D42" s="187" t="str">
        <f>IF($B42="","",výpočty!D42)</f>
        <v/>
      </c>
      <c r="E42" s="40" t="str">
        <f>IF($B42="","",výpočty!E42)</f>
        <v/>
      </c>
      <c r="F42" s="39" t="str">
        <f>IF($B42="","",výpočty!F42)</f>
        <v/>
      </c>
      <c r="G42" s="187" t="str">
        <f>IF($B42="","",výpočty!G42)</f>
        <v/>
      </c>
      <c r="H42" s="40" t="str">
        <f>IF($B42="","",výpočty!H42)</f>
        <v/>
      </c>
      <c r="I42" s="187" t="str">
        <f>IF($B42="","",výpočty!I42)</f>
        <v/>
      </c>
      <c r="J42" s="40" t="str">
        <f>IF($B42="","",výpočty!J42)</f>
        <v/>
      </c>
      <c r="K42" s="39" t="str">
        <f>IF($B42="","",výpočty!K42)</f>
        <v/>
      </c>
      <c r="L42" s="187" t="str">
        <f>IF($B42="","",výpočty!L42)</f>
        <v/>
      </c>
      <c r="M42" s="40" t="str">
        <f>IF($B42="","",výpočty!M42)</f>
        <v/>
      </c>
      <c r="N42" s="39" t="str">
        <f>IF($B42="","",výpočty!N42)</f>
        <v/>
      </c>
      <c r="O42" s="187" t="str">
        <f>IF($B42="","",výpočty!O42)</f>
        <v/>
      </c>
      <c r="P42" s="189" t="str">
        <f>IF($B42="","",výpočty!P42)</f>
        <v/>
      </c>
      <c r="Q42" s="191" t="str">
        <f>IF($B42="","",výpočty!Q42)</f>
        <v/>
      </c>
    </row>
    <row r="43" spans="1:17" ht="15" customHeight="1" thickBot="1">
      <c r="A43" s="127"/>
      <c r="B43" s="192"/>
      <c r="C43" s="11" t="str">
        <f>IF($B42="","",výpočty!C43)</f>
        <v/>
      </c>
      <c r="D43" s="133"/>
      <c r="E43" s="11" t="str">
        <f>IF($B42="","",výpočty!E43)</f>
        <v/>
      </c>
      <c r="F43" s="12" t="str">
        <f>IF($B42="","",výpočty!F43)</f>
        <v/>
      </c>
      <c r="G43" s="133"/>
      <c r="H43" s="11" t="str">
        <f>IF($B42="","",výpočty!H43)</f>
        <v/>
      </c>
      <c r="I43" s="133"/>
      <c r="J43" s="11" t="str">
        <f>IF($B42="","",výpočty!J43)</f>
        <v/>
      </c>
      <c r="K43" s="12" t="str">
        <f>IF($B42="","",výpočty!K43)</f>
        <v/>
      </c>
      <c r="L43" s="133"/>
      <c r="M43" s="11" t="str">
        <f>IF($B42="","",výpočty!M43)</f>
        <v/>
      </c>
      <c r="N43" s="12" t="str">
        <f>IF($B42="","",výpočty!N43)</f>
        <v/>
      </c>
      <c r="O43" s="133"/>
      <c r="P43" s="193"/>
      <c r="Q43" s="194"/>
    </row>
    <row r="44" spans="1:17" ht="15" customHeight="1">
      <c r="A44" s="126" t="str">
        <f>IF(startovka!A44="","",startovka!A44)</f>
        <v/>
      </c>
      <c r="B44" s="185" t="str">
        <f>IF(startovka!B44="","",startovka!B44)</f>
        <v/>
      </c>
      <c r="C44" s="8" t="str">
        <f>IF($B44="","",výpočty!C44)</f>
        <v/>
      </c>
      <c r="D44" s="132" t="str">
        <f>IF($B44="","",výpočty!D44)</f>
        <v/>
      </c>
      <c r="E44" s="8" t="str">
        <f>IF($B44="","",výpočty!E44)</f>
        <v/>
      </c>
      <c r="F44" s="9" t="str">
        <f>IF($B44="","",výpočty!F44)</f>
        <v/>
      </c>
      <c r="G44" s="132" t="str">
        <f>IF($B44="","",výpočty!G44)</f>
        <v/>
      </c>
      <c r="H44" s="8" t="str">
        <f>IF($B44="","",výpočty!H44)</f>
        <v/>
      </c>
      <c r="I44" s="132" t="str">
        <f>IF($B44="","",výpočty!I44)</f>
        <v/>
      </c>
      <c r="J44" s="8" t="str">
        <f>IF($B44="","",výpočty!J44)</f>
        <v/>
      </c>
      <c r="K44" s="9" t="str">
        <f>IF($B44="","",výpočty!K44)</f>
        <v/>
      </c>
      <c r="L44" s="132" t="str">
        <f>IF($B44="","",výpočty!L44)</f>
        <v/>
      </c>
      <c r="M44" s="8" t="str">
        <f>IF($B44="","",výpočty!M44)</f>
        <v/>
      </c>
      <c r="N44" s="9" t="str">
        <f>IF($B44="","",výpočty!N44)</f>
        <v/>
      </c>
      <c r="O44" s="132" t="str">
        <f>IF($B44="","",výpočty!O44)</f>
        <v/>
      </c>
      <c r="P44" s="188" t="str">
        <f>IF($B44="","",výpočty!P44)</f>
        <v/>
      </c>
      <c r="Q44" s="190" t="str">
        <f>IF($B44="","",výpočty!Q44)</f>
        <v/>
      </c>
    </row>
    <row r="45" spans="1:17" ht="15" customHeight="1">
      <c r="A45" s="184"/>
      <c r="B45" s="186"/>
      <c r="C45" s="40" t="str">
        <f>IF($B44="","",výpočty!C45)</f>
        <v/>
      </c>
      <c r="D45" s="187"/>
      <c r="E45" s="40" t="str">
        <f>IF($B44="","",výpočty!E45)</f>
        <v/>
      </c>
      <c r="F45" s="39" t="str">
        <f>IF($B44="","",výpočty!F45)</f>
        <v/>
      </c>
      <c r="G45" s="187"/>
      <c r="H45" s="40" t="str">
        <f>IF($B44="","",výpočty!H45)</f>
        <v/>
      </c>
      <c r="I45" s="187"/>
      <c r="J45" s="40" t="str">
        <f>IF($B44="","",výpočty!J45)</f>
        <v/>
      </c>
      <c r="K45" s="39" t="str">
        <f>IF($B44="","",výpočty!K45)</f>
        <v/>
      </c>
      <c r="L45" s="187"/>
      <c r="M45" s="40" t="str">
        <f>IF($B44="","",výpočty!M45)</f>
        <v/>
      </c>
      <c r="N45" s="39" t="str">
        <f>IF($B44="","",výpočty!N45)</f>
        <v/>
      </c>
      <c r="O45" s="187"/>
      <c r="P45" s="189"/>
      <c r="Q45" s="191"/>
    </row>
    <row r="46" spans="1:17" ht="15" customHeight="1">
      <c r="A46" s="184" t="str">
        <f>IF(startovka!A46="","",startovka!A46)</f>
        <v/>
      </c>
      <c r="B46" s="186" t="str">
        <f>IF(startovka!B46="","",startovka!B46)</f>
        <v/>
      </c>
      <c r="C46" s="40" t="str">
        <f>IF($B46="","",výpočty!C46)</f>
        <v/>
      </c>
      <c r="D46" s="187" t="str">
        <f>IF($B46="","",výpočty!D46)</f>
        <v/>
      </c>
      <c r="E46" s="40" t="str">
        <f>IF($B46="","",výpočty!E46)</f>
        <v/>
      </c>
      <c r="F46" s="39" t="str">
        <f>IF($B46="","",výpočty!F46)</f>
        <v/>
      </c>
      <c r="G46" s="187" t="str">
        <f>IF($B46="","",výpočty!G46)</f>
        <v/>
      </c>
      <c r="H46" s="40" t="str">
        <f>IF($B46="","",výpočty!H46)</f>
        <v/>
      </c>
      <c r="I46" s="187" t="str">
        <f>IF($B46="","",výpočty!I46)</f>
        <v/>
      </c>
      <c r="J46" s="40" t="str">
        <f>IF($B46="","",výpočty!J46)</f>
        <v/>
      </c>
      <c r="K46" s="39" t="str">
        <f>IF($B46="","",výpočty!K46)</f>
        <v/>
      </c>
      <c r="L46" s="187" t="str">
        <f>IF($B46="","",výpočty!L46)</f>
        <v/>
      </c>
      <c r="M46" s="40" t="str">
        <f>IF($B46="","",výpočty!M46)</f>
        <v/>
      </c>
      <c r="N46" s="39" t="str">
        <f>IF($B46="","",výpočty!N46)</f>
        <v/>
      </c>
      <c r="O46" s="187" t="str">
        <f>IF($B46="","",výpočty!O46)</f>
        <v/>
      </c>
      <c r="P46" s="189" t="str">
        <f>IF($B46="","",výpočty!P46)</f>
        <v/>
      </c>
      <c r="Q46" s="191" t="str">
        <f>IF($B46="","",výpočty!Q46)</f>
        <v/>
      </c>
    </row>
    <row r="47" spans="1:17" ht="15" customHeight="1">
      <c r="A47" s="184"/>
      <c r="B47" s="186"/>
      <c r="C47" s="40" t="str">
        <f>IF($B46="","",výpočty!C47)</f>
        <v/>
      </c>
      <c r="D47" s="187"/>
      <c r="E47" s="40" t="str">
        <f>IF($B46="","",výpočty!E47)</f>
        <v/>
      </c>
      <c r="F47" s="39" t="str">
        <f>IF($B46="","",výpočty!F47)</f>
        <v/>
      </c>
      <c r="G47" s="187"/>
      <c r="H47" s="40" t="str">
        <f>IF($B46="","",výpočty!H47)</f>
        <v/>
      </c>
      <c r="I47" s="187"/>
      <c r="J47" s="40" t="str">
        <f>IF($B46="","",výpočty!J47)</f>
        <v/>
      </c>
      <c r="K47" s="39" t="str">
        <f>IF($B46="","",výpočty!K47)</f>
        <v/>
      </c>
      <c r="L47" s="187"/>
      <c r="M47" s="40" t="str">
        <f>IF($B46="","",výpočty!M47)</f>
        <v/>
      </c>
      <c r="N47" s="39" t="str">
        <f>IF($B46="","",výpočty!N47)</f>
        <v/>
      </c>
      <c r="O47" s="187"/>
      <c r="P47" s="189"/>
      <c r="Q47" s="191"/>
    </row>
    <row r="48" spans="1:17" ht="15" customHeight="1">
      <c r="A48" s="184" t="str">
        <f>IF(startovka!A48="","",startovka!A48)</f>
        <v/>
      </c>
      <c r="B48" s="186" t="str">
        <f>IF(startovka!B48="","",startovka!B48)</f>
        <v/>
      </c>
      <c r="C48" s="40" t="str">
        <f>IF($B48="","",výpočty!C48)</f>
        <v/>
      </c>
      <c r="D48" s="187" t="str">
        <f>IF($B48="","",výpočty!D48)</f>
        <v/>
      </c>
      <c r="E48" s="40" t="str">
        <f>IF($B48="","",výpočty!E48)</f>
        <v/>
      </c>
      <c r="F48" s="39" t="str">
        <f>IF($B48="","",výpočty!F48)</f>
        <v/>
      </c>
      <c r="G48" s="187" t="str">
        <f>IF($B48="","",výpočty!G48)</f>
        <v/>
      </c>
      <c r="H48" s="40" t="str">
        <f>IF($B48="","",výpočty!H48)</f>
        <v/>
      </c>
      <c r="I48" s="187" t="str">
        <f>IF($B48="","",výpočty!I48)</f>
        <v/>
      </c>
      <c r="J48" s="40" t="str">
        <f>IF($B48="","",výpočty!J48)</f>
        <v/>
      </c>
      <c r="K48" s="39" t="str">
        <f>IF($B48="","",výpočty!K48)</f>
        <v/>
      </c>
      <c r="L48" s="187" t="str">
        <f>IF($B48="","",výpočty!L48)</f>
        <v/>
      </c>
      <c r="M48" s="40" t="str">
        <f>IF($B48="","",výpočty!M48)</f>
        <v/>
      </c>
      <c r="N48" s="39" t="str">
        <f>IF($B48="","",výpočty!N48)</f>
        <v/>
      </c>
      <c r="O48" s="187" t="str">
        <f>IF($B48="","",výpočty!O48)</f>
        <v/>
      </c>
      <c r="P48" s="189" t="str">
        <f>IF($B48="","",výpočty!P48)</f>
        <v/>
      </c>
      <c r="Q48" s="191" t="str">
        <f>IF($B48="","",výpočty!Q48)</f>
        <v/>
      </c>
    </row>
    <row r="49" spans="1:17" ht="15" customHeight="1">
      <c r="A49" s="184"/>
      <c r="B49" s="186"/>
      <c r="C49" s="40" t="str">
        <f>IF($B48="","",výpočty!C49)</f>
        <v/>
      </c>
      <c r="D49" s="187"/>
      <c r="E49" s="40" t="str">
        <f>IF($B48="","",výpočty!E49)</f>
        <v/>
      </c>
      <c r="F49" s="39" t="str">
        <f>IF($B48="","",výpočty!F49)</f>
        <v/>
      </c>
      <c r="G49" s="187"/>
      <c r="H49" s="40" t="str">
        <f>IF($B48="","",výpočty!H49)</f>
        <v/>
      </c>
      <c r="I49" s="187"/>
      <c r="J49" s="40" t="str">
        <f>IF($B48="","",výpočty!J49)</f>
        <v/>
      </c>
      <c r="K49" s="39" t="str">
        <f>IF($B48="","",výpočty!K49)</f>
        <v/>
      </c>
      <c r="L49" s="187"/>
      <c r="M49" s="40" t="str">
        <f>IF($B48="","",výpočty!M49)</f>
        <v/>
      </c>
      <c r="N49" s="39" t="str">
        <f>IF($B48="","",výpočty!N49)</f>
        <v/>
      </c>
      <c r="O49" s="187"/>
      <c r="P49" s="189"/>
      <c r="Q49" s="191"/>
    </row>
    <row r="50" spans="1:17" ht="15" customHeight="1">
      <c r="A50" s="184" t="str">
        <f>IF(startovka!A50="","",startovka!A50)</f>
        <v/>
      </c>
      <c r="B50" s="186" t="str">
        <f>IF(startovka!B50="","",startovka!B50)</f>
        <v/>
      </c>
      <c r="C50" s="40" t="str">
        <f>IF($B50="","",výpočty!C50)</f>
        <v/>
      </c>
      <c r="D50" s="187" t="str">
        <f>IF($B50="","",výpočty!D50)</f>
        <v/>
      </c>
      <c r="E50" s="40" t="str">
        <f>IF($B50="","",výpočty!E50)</f>
        <v/>
      </c>
      <c r="F50" s="39" t="str">
        <f>IF($B50="","",výpočty!F50)</f>
        <v/>
      </c>
      <c r="G50" s="187" t="str">
        <f>IF($B50="","",výpočty!G50)</f>
        <v/>
      </c>
      <c r="H50" s="40" t="str">
        <f>IF($B50="","",výpočty!H50)</f>
        <v/>
      </c>
      <c r="I50" s="187" t="str">
        <f>IF($B50="","",výpočty!I50)</f>
        <v/>
      </c>
      <c r="J50" s="40" t="str">
        <f>IF($B50="","",výpočty!J50)</f>
        <v/>
      </c>
      <c r="K50" s="39" t="str">
        <f>IF($B50="","",výpočty!K50)</f>
        <v/>
      </c>
      <c r="L50" s="187" t="str">
        <f>IF($B50="","",výpočty!L50)</f>
        <v/>
      </c>
      <c r="M50" s="40" t="str">
        <f>IF($B50="","",výpočty!M50)</f>
        <v/>
      </c>
      <c r="N50" s="39" t="str">
        <f>IF($B50="","",výpočty!N50)</f>
        <v/>
      </c>
      <c r="O50" s="187" t="str">
        <f>IF($B50="","",výpočty!O50)</f>
        <v/>
      </c>
      <c r="P50" s="189" t="str">
        <f>IF($B50="","",výpočty!P50)</f>
        <v/>
      </c>
      <c r="Q50" s="191" t="str">
        <f>IF($B50="","",výpočty!Q50)</f>
        <v/>
      </c>
    </row>
    <row r="51" spans="1:17" ht="15" customHeight="1">
      <c r="A51" s="184"/>
      <c r="B51" s="186"/>
      <c r="C51" s="40" t="str">
        <f>IF($B50="","",výpočty!C51)</f>
        <v/>
      </c>
      <c r="D51" s="187"/>
      <c r="E51" s="40" t="str">
        <f>IF($B50="","",výpočty!E51)</f>
        <v/>
      </c>
      <c r="F51" s="39" t="str">
        <f>IF($B50="","",výpočty!F51)</f>
        <v/>
      </c>
      <c r="G51" s="187"/>
      <c r="H51" s="40" t="str">
        <f>IF($B50="","",výpočty!H51)</f>
        <v/>
      </c>
      <c r="I51" s="187"/>
      <c r="J51" s="40" t="str">
        <f>IF($B50="","",výpočty!J51)</f>
        <v/>
      </c>
      <c r="K51" s="39" t="str">
        <f>IF($B50="","",výpočty!K51)</f>
        <v/>
      </c>
      <c r="L51" s="187"/>
      <c r="M51" s="40" t="str">
        <f>IF($B50="","",výpočty!M51)</f>
        <v/>
      </c>
      <c r="N51" s="39" t="str">
        <f>IF($B50="","",výpočty!N51)</f>
        <v/>
      </c>
      <c r="O51" s="187"/>
      <c r="P51" s="189"/>
      <c r="Q51" s="191"/>
    </row>
    <row r="52" spans="1:17" ht="15" customHeight="1">
      <c r="A52" s="184" t="str">
        <f>IF(startovka!A52="","",startovka!A52)</f>
        <v/>
      </c>
      <c r="B52" s="186" t="str">
        <f>IF(startovka!B52="","",startovka!B52)</f>
        <v/>
      </c>
      <c r="C52" s="40" t="str">
        <f>IF($B52="","",výpočty!C52)</f>
        <v/>
      </c>
      <c r="D52" s="187" t="str">
        <f>IF($B52="","",výpočty!D52)</f>
        <v/>
      </c>
      <c r="E52" s="40" t="str">
        <f>IF($B52="","",výpočty!E52)</f>
        <v/>
      </c>
      <c r="F52" s="39" t="str">
        <f>IF($B52="","",výpočty!F52)</f>
        <v/>
      </c>
      <c r="G52" s="187" t="str">
        <f>IF($B52="","",výpočty!G52)</f>
        <v/>
      </c>
      <c r="H52" s="40" t="str">
        <f>IF($B52="","",výpočty!H52)</f>
        <v/>
      </c>
      <c r="I52" s="187" t="str">
        <f>IF($B52="","",výpočty!I52)</f>
        <v/>
      </c>
      <c r="J52" s="40" t="str">
        <f>IF($B52="","",výpočty!J52)</f>
        <v/>
      </c>
      <c r="K52" s="39" t="str">
        <f>IF($B52="","",výpočty!K52)</f>
        <v/>
      </c>
      <c r="L52" s="187" t="str">
        <f>IF($B52="","",výpočty!L52)</f>
        <v/>
      </c>
      <c r="M52" s="40" t="str">
        <f>IF($B52="","",výpočty!M52)</f>
        <v/>
      </c>
      <c r="N52" s="39" t="str">
        <f>IF($B52="","",výpočty!N52)</f>
        <v/>
      </c>
      <c r="O52" s="187" t="str">
        <f>IF($B52="","",výpočty!O52)</f>
        <v/>
      </c>
      <c r="P52" s="189" t="str">
        <f>IF($B52="","",výpočty!P52)</f>
        <v/>
      </c>
      <c r="Q52" s="191" t="str">
        <f>IF($B52="","",výpočty!Q52)</f>
        <v/>
      </c>
    </row>
    <row r="53" spans="1:17" ht="15" customHeight="1" thickBot="1">
      <c r="A53" s="127"/>
      <c r="B53" s="192"/>
      <c r="C53" s="11" t="str">
        <f>IF($B52="","",výpočty!C53)</f>
        <v/>
      </c>
      <c r="D53" s="133"/>
      <c r="E53" s="11" t="str">
        <f>IF($B52="","",výpočty!E53)</f>
        <v/>
      </c>
      <c r="F53" s="12" t="str">
        <f>IF($B52="","",výpočty!F53)</f>
        <v/>
      </c>
      <c r="G53" s="133"/>
      <c r="H53" s="11" t="str">
        <f>IF($B52="","",výpočty!H53)</f>
        <v/>
      </c>
      <c r="I53" s="133"/>
      <c r="J53" s="11" t="str">
        <f>IF($B52="","",výpočty!J53)</f>
        <v/>
      </c>
      <c r="K53" s="12" t="str">
        <f>IF($B52="","",výpočty!K53)</f>
        <v/>
      </c>
      <c r="L53" s="133"/>
      <c r="M53" s="11" t="str">
        <f>IF($B52="","",výpočty!M53)</f>
        <v/>
      </c>
      <c r="N53" s="12" t="str">
        <f>IF($B52="","",výpočty!N53)</f>
        <v/>
      </c>
      <c r="O53" s="133"/>
      <c r="P53" s="193"/>
      <c r="Q53" s="194"/>
    </row>
    <row r="54" spans="1:17" ht="15" customHeight="1">
      <c r="A54" s="126" t="str">
        <f>IF(startovka!A54="","",startovka!A54)</f>
        <v/>
      </c>
      <c r="B54" s="185" t="str">
        <f>IF(startovka!B54="","",startovka!B54)</f>
        <v/>
      </c>
      <c r="C54" s="8" t="str">
        <f>IF($B54="","",výpočty!C54)</f>
        <v/>
      </c>
      <c r="D54" s="132" t="str">
        <f>IF($B54="","",výpočty!D54)</f>
        <v/>
      </c>
      <c r="E54" s="8" t="str">
        <f>IF($B54="","",výpočty!E54)</f>
        <v/>
      </c>
      <c r="F54" s="9" t="str">
        <f>IF($B54="","",výpočty!F54)</f>
        <v/>
      </c>
      <c r="G54" s="132" t="str">
        <f>IF($B54="","",výpočty!G54)</f>
        <v/>
      </c>
      <c r="H54" s="8" t="str">
        <f>IF($B54="","",výpočty!H54)</f>
        <v/>
      </c>
      <c r="I54" s="132" t="str">
        <f>IF($B54="","",výpočty!I54)</f>
        <v/>
      </c>
      <c r="J54" s="8" t="str">
        <f>IF($B54="","",výpočty!J54)</f>
        <v/>
      </c>
      <c r="K54" s="9" t="str">
        <f>IF($B54="","",výpočty!K54)</f>
        <v/>
      </c>
      <c r="L54" s="132" t="str">
        <f>IF($B54="","",výpočty!L54)</f>
        <v/>
      </c>
      <c r="M54" s="8" t="str">
        <f>IF($B54="","",výpočty!M54)</f>
        <v/>
      </c>
      <c r="N54" s="9" t="str">
        <f>IF($B54="","",výpočty!N54)</f>
        <v/>
      </c>
      <c r="O54" s="132" t="str">
        <f>IF($B54="","",výpočty!O54)</f>
        <v/>
      </c>
      <c r="P54" s="188" t="str">
        <f>IF($B54="","",výpočty!P54)</f>
        <v/>
      </c>
      <c r="Q54" s="190" t="str">
        <f>IF($B54="","",výpočty!Q54)</f>
        <v/>
      </c>
    </row>
    <row r="55" spans="1:17" ht="15" customHeight="1">
      <c r="A55" s="184"/>
      <c r="B55" s="186"/>
      <c r="C55" s="40" t="str">
        <f>IF($B54="","",výpočty!C55)</f>
        <v/>
      </c>
      <c r="D55" s="187"/>
      <c r="E55" s="40" t="str">
        <f>IF($B54="","",výpočty!E55)</f>
        <v/>
      </c>
      <c r="F55" s="39" t="str">
        <f>IF($B54="","",výpočty!F55)</f>
        <v/>
      </c>
      <c r="G55" s="187"/>
      <c r="H55" s="40" t="str">
        <f>IF($B54="","",výpočty!H55)</f>
        <v/>
      </c>
      <c r="I55" s="187"/>
      <c r="J55" s="40" t="str">
        <f>IF($B54="","",výpočty!J55)</f>
        <v/>
      </c>
      <c r="K55" s="39" t="str">
        <f>IF($B54="","",výpočty!K55)</f>
        <v/>
      </c>
      <c r="L55" s="187"/>
      <c r="M55" s="40" t="str">
        <f>IF($B54="","",výpočty!M55)</f>
        <v/>
      </c>
      <c r="N55" s="39" t="str">
        <f>IF($B54="","",výpočty!N55)</f>
        <v/>
      </c>
      <c r="O55" s="187"/>
      <c r="P55" s="189"/>
      <c r="Q55" s="191"/>
    </row>
    <row r="56" spans="1:17" ht="15" customHeight="1">
      <c r="A56" s="184" t="str">
        <f>IF(startovka!A56="","",startovka!A56)</f>
        <v/>
      </c>
      <c r="B56" s="186" t="str">
        <f>IF(startovka!B56="","",startovka!B56)</f>
        <v/>
      </c>
      <c r="C56" s="40" t="str">
        <f>IF($B56="","",výpočty!C56)</f>
        <v/>
      </c>
      <c r="D56" s="187" t="str">
        <f>IF($B56="","",výpočty!D56)</f>
        <v/>
      </c>
      <c r="E56" s="40" t="str">
        <f>IF($B56="","",výpočty!E56)</f>
        <v/>
      </c>
      <c r="F56" s="39" t="str">
        <f>IF($B56="","",výpočty!F56)</f>
        <v/>
      </c>
      <c r="G56" s="187" t="str">
        <f>IF($B56="","",výpočty!G56)</f>
        <v/>
      </c>
      <c r="H56" s="40" t="str">
        <f>IF($B56="","",výpočty!H56)</f>
        <v/>
      </c>
      <c r="I56" s="187" t="str">
        <f>IF($B56="","",výpočty!I56)</f>
        <v/>
      </c>
      <c r="J56" s="40" t="str">
        <f>IF($B56="","",výpočty!J56)</f>
        <v/>
      </c>
      <c r="K56" s="39" t="str">
        <f>IF($B56="","",výpočty!K56)</f>
        <v/>
      </c>
      <c r="L56" s="187" t="str">
        <f>IF($B56="","",výpočty!L56)</f>
        <v/>
      </c>
      <c r="M56" s="40" t="str">
        <f>IF($B56="","",výpočty!M56)</f>
        <v/>
      </c>
      <c r="N56" s="39" t="str">
        <f>IF($B56="","",výpočty!N56)</f>
        <v/>
      </c>
      <c r="O56" s="187" t="str">
        <f>IF($B56="","",výpočty!O56)</f>
        <v/>
      </c>
      <c r="P56" s="189" t="str">
        <f>IF($B56="","",výpočty!P56)</f>
        <v/>
      </c>
      <c r="Q56" s="191" t="str">
        <f>IF($B56="","",výpočty!Q56)</f>
        <v/>
      </c>
    </row>
    <row r="57" spans="1:17" ht="15" customHeight="1">
      <c r="A57" s="184"/>
      <c r="B57" s="186"/>
      <c r="C57" s="40" t="str">
        <f>IF($B56="","",výpočty!C57)</f>
        <v/>
      </c>
      <c r="D57" s="187"/>
      <c r="E57" s="40" t="str">
        <f>IF($B56="","",výpočty!E57)</f>
        <v/>
      </c>
      <c r="F57" s="39" t="str">
        <f>IF($B56="","",výpočty!F57)</f>
        <v/>
      </c>
      <c r="G57" s="187"/>
      <c r="H57" s="40" t="str">
        <f>IF($B56="","",výpočty!H57)</f>
        <v/>
      </c>
      <c r="I57" s="187"/>
      <c r="J57" s="40" t="str">
        <f>IF($B56="","",výpočty!J57)</f>
        <v/>
      </c>
      <c r="K57" s="39" t="str">
        <f>IF($B56="","",výpočty!K57)</f>
        <v/>
      </c>
      <c r="L57" s="187"/>
      <c r="M57" s="40" t="str">
        <f>IF($B56="","",výpočty!M57)</f>
        <v/>
      </c>
      <c r="N57" s="39" t="str">
        <f>IF($B56="","",výpočty!N57)</f>
        <v/>
      </c>
      <c r="O57" s="187"/>
      <c r="P57" s="189"/>
      <c r="Q57" s="191"/>
    </row>
    <row r="58" spans="1:17" ht="15" customHeight="1">
      <c r="A58" s="184" t="str">
        <f>IF(startovka!A58="","",startovka!A58)</f>
        <v/>
      </c>
      <c r="B58" s="186" t="str">
        <f>IF(startovka!B58="","",startovka!B58)</f>
        <v/>
      </c>
      <c r="C58" s="40" t="str">
        <f>IF($B58="","",výpočty!C58)</f>
        <v/>
      </c>
      <c r="D58" s="187" t="str">
        <f>IF($B58="","",výpočty!D58)</f>
        <v/>
      </c>
      <c r="E58" s="40" t="str">
        <f>IF($B58="","",výpočty!E58)</f>
        <v/>
      </c>
      <c r="F58" s="39" t="str">
        <f>IF($B58="","",výpočty!F58)</f>
        <v/>
      </c>
      <c r="G58" s="187" t="str">
        <f>IF($B58="","",výpočty!G58)</f>
        <v/>
      </c>
      <c r="H58" s="40" t="str">
        <f>IF($B58="","",výpočty!H58)</f>
        <v/>
      </c>
      <c r="I58" s="187" t="str">
        <f>IF($B58="","",výpočty!I58)</f>
        <v/>
      </c>
      <c r="J58" s="40" t="str">
        <f>IF($B58="","",výpočty!J58)</f>
        <v/>
      </c>
      <c r="K58" s="39" t="str">
        <f>IF($B58="","",výpočty!K58)</f>
        <v/>
      </c>
      <c r="L58" s="187" t="str">
        <f>IF($B58="","",výpočty!L58)</f>
        <v/>
      </c>
      <c r="M58" s="40" t="str">
        <f>IF($B58="","",výpočty!M58)</f>
        <v/>
      </c>
      <c r="N58" s="39" t="str">
        <f>IF($B58="","",výpočty!N58)</f>
        <v/>
      </c>
      <c r="O58" s="187" t="str">
        <f>IF($B58="","",výpočty!O58)</f>
        <v/>
      </c>
      <c r="P58" s="189" t="str">
        <f>IF($B58="","",výpočty!P58)</f>
        <v/>
      </c>
      <c r="Q58" s="191" t="str">
        <f>IF($B58="","",výpočty!Q58)</f>
        <v/>
      </c>
    </row>
    <row r="59" spans="1:17" ht="15" customHeight="1">
      <c r="A59" s="184"/>
      <c r="B59" s="186"/>
      <c r="C59" s="40" t="str">
        <f>IF($B58="","",výpočty!C59)</f>
        <v/>
      </c>
      <c r="D59" s="187"/>
      <c r="E59" s="40" t="str">
        <f>IF($B58="","",výpočty!E59)</f>
        <v/>
      </c>
      <c r="F59" s="39" t="str">
        <f>IF($B58="","",výpočty!F59)</f>
        <v/>
      </c>
      <c r="G59" s="187"/>
      <c r="H59" s="40" t="str">
        <f>IF($B58="","",výpočty!H59)</f>
        <v/>
      </c>
      <c r="I59" s="187"/>
      <c r="J59" s="40" t="str">
        <f>IF($B58="","",výpočty!J59)</f>
        <v/>
      </c>
      <c r="K59" s="39" t="str">
        <f>IF($B58="","",výpočty!K59)</f>
        <v/>
      </c>
      <c r="L59" s="187"/>
      <c r="M59" s="40" t="str">
        <f>IF($B58="","",výpočty!M59)</f>
        <v/>
      </c>
      <c r="N59" s="39" t="str">
        <f>IF($B58="","",výpočty!N59)</f>
        <v/>
      </c>
      <c r="O59" s="187"/>
      <c r="P59" s="189"/>
      <c r="Q59" s="191"/>
    </row>
    <row r="60" spans="1:17" ht="15" customHeight="1">
      <c r="A60" s="184" t="str">
        <f>IF(startovka!A60="","",startovka!A60)</f>
        <v/>
      </c>
      <c r="B60" s="186" t="str">
        <f>IF(startovka!B60="","",startovka!B60)</f>
        <v/>
      </c>
      <c r="C60" s="40" t="str">
        <f>IF($B60="","",výpočty!C60)</f>
        <v/>
      </c>
      <c r="D60" s="187" t="str">
        <f>IF($B60="","",výpočty!D60)</f>
        <v/>
      </c>
      <c r="E60" s="40" t="str">
        <f>IF($B60="","",výpočty!E60)</f>
        <v/>
      </c>
      <c r="F60" s="39" t="str">
        <f>IF($B60="","",výpočty!F60)</f>
        <v/>
      </c>
      <c r="G60" s="187" t="str">
        <f>IF($B60="","",výpočty!G60)</f>
        <v/>
      </c>
      <c r="H60" s="40" t="str">
        <f>IF($B60="","",výpočty!H60)</f>
        <v/>
      </c>
      <c r="I60" s="187" t="str">
        <f>IF($B60="","",výpočty!I60)</f>
        <v/>
      </c>
      <c r="J60" s="40" t="str">
        <f>IF($B60="","",výpočty!J60)</f>
        <v/>
      </c>
      <c r="K60" s="39" t="str">
        <f>IF($B60="","",výpočty!K60)</f>
        <v/>
      </c>
      <c r="L60" s="187" t="str">
        <f>IF($B60="","",výpočty!L60)</f>
        <v/>
      </c>
      <c r="M60" s="40" t="str">
        <f>IF($B60="","",výpočty!M60)</f>
        <v/>
      </c>
      <c r="N60" s="39" t="str">
        <f>IF($B60="","",výpočty!N60)</f>
        <v/>
      </c>
      <c r="O60" s="187" t="str">
        <f>IF($B60="","",výpočty!O60)</f>
        <v/>
      </c>
      <c r="P60" s="189" t="str">
        <f>IF($B60="","",výpočty!P60)</f>
        <v/>
      </c>
      <c r="Q60" s="191" t="str">
        <f>IF($B60="","",výpočty!Q60)</f>
        <v/>
      </c>
    </row>
    <row r="61" spans="1:17" ht="15" customHeight="1">
      <c r="A61" s="184"/>
      <c r="B61" s="186"/>
      <c r="C61" s="40" t="str">
        <f>IF($B60="","",výpočty!C61)</f>
        <v/>
      </c>
      <c r="D61" s="187"/>
      <c r="E61" s="40" t="str">
        <f>IF($B60="","",výpočty!E61)</f>
        <v/>
      </c>
      <c r="F61" s="39" t="str">
        <f>IF($B60="","",výpočty!F61)</f>
        <v/>
      </c>
      <c r="G61" s="187"/>
      <c r="H61" s="40" t="str">
        <f>IF($B60="","",výpočty!H61)</f>
        <v/>
      </c>
      <c r="I61" s="187"/>
      <c r="J61" s="40" t="str">
        <f>IF($B60="","",výpočty!J61)</f>
        <v/>
      </c>
      <c r="K61" s="39" t="str">
        <f>IF($B60="","",výpočty!K61)</f>
        <v/>
      </c>
      <c r="L61" s="187"/>
      <c r="M61" s="40" t="str">
        <f>IF($B60="","",výpočty!M61)</f>
        <v/>
      </c>
      <c r="N61" s="39" t="str">
        <f>IF($B60="","",výpočty!N61)</f>
        <v/>
      </c>
      <c r="O61" s="187"/>
      <c r="P61" s="189"/>
      <c r="Q61" s="191"/>
    </row>
    <row r="62" spans="1:17" ht="15" customHeight="1">
      <c r="A62" s="184" t="str">
        <f>IF(startovka!A62="","",startovka!A62)</f>
        <v/>
      </c>
      <c r="B62" s="186" t="str">
        <f>IF(startovka!B62="","",startovka!B62)</f>
        <v/>
      </c>
      <c r="C62" s="40" t="str">
        <f>IF($B62="","",výpočty!C62)</f>
        <v/>
      </c>
      <c r="D62" s="187" t="str">
        <f>IF($B62="","",výpočty!D62)</f>
        <v/>
      </c>
      <c r="E62" s="40" t="str">
        <f>IF($B62="","",výpočty!E62)</f>
        <v/>
      </c>
      <c r="F62" s="39" t="str">
        <f>IF($B62="","",výpočty!F62)</f>
        <v/>
      </c>
      <c r="G62" s="187" t="str">
        <f>IF($B62="","",výpočty!G62)</f>
        <v/>
      </c>
      <c r="H62" s="40" t="str">
        <f>IF($B62="","",výpočty!H62)</f>
        <v/>
      </c>
      <c r="I62" s="187" t="str">
        <f>IF($B62="","",výpočty!I62)</f>
        <v/>
      </c>
      <c r="J62" s="40" t="str">
        <f>IF($B62="","",výpočty!J62)</f>
        <v/>
      </c>
      <c r="K62" s="39" t="str">
        <f>IF($B62="","",výpočty!K62)</f>
        <v/>
      </c>
      <c r="L62" s="187" t="str">
        <f>IF($B62="","",výpočty!L62)</f>
        <v/>
      </c>
      <c r="M62" s="40" t="str">
        <f>IF($B62="","",výpočty!M62)</f>
        <v/>
      </c>
      <c r="N62" s="39" t="str">
        <f>IF($B62="","",výpočty!N62)</f>
        <v/>
      </c>
      <c r="O62" s="187" t="str">
        <f>IF($B62="","",výpočty!O62)</f>
        <v/>
      </c>
      <c r="P62" s="189" t="str">
        <f>IF($B62="","",výpočty!P62)</f>
        <v/>
      </c>
      <c r="Q62" s="191" t="str">
        <f>IF($B62="","",výpočty!Q62)</f>
        <v/>
      </c>
    </row>
    <row r="63" spans="1:17" ht="15" customHeight="1" thickBot="1">
      <c r="A63" s="127"/>
      <c r="B63" s="192"/>
      <c r="C63" s="11" t="str">
        <f>IF($B62="","",výpočty!C63)</f>
        <v/>
      </c>
      <c r="D63" s="133"/>
      <c r="E63" s="11" t="str">
        <f>IF($B62="","",výpočty!E63)</f>
        <v/>
      </c>
      <c r="F63" s="12" t="str">
        <f>IF($B62="","",výpočty!F63)</f>
        <v/>
      </c>
      <c r="G63" s="133"/>
      <c r="H63" s="11" t="str">
        <f>IF($B62="","",výpočty!H63)</f>
        <v/>
      </c>
      <c r="I63" s="133"/>
      <c r="J63" s="11" t="str">
        <f>IF($B62="","",výpočty!J63)</f>
        <v/>
      </c>
      <c r="K63" s="12" t="str">
        <f>IF($B62="","",výpočty!K63)</f>
        <v/>
      </c>
      <c r="L63" s="133"/>
      <c r="M63" s="11" t="str">
        <f>IF($B62="","",výpočty!M63)</f>
        <v/>
      </c>
      <c r="N63" s="12" t="str">
        <f>IF($B62="","",výpočty!N63)</f>
        <v/>
      </c>
      <c r="O63" s="133"/>
      <c r="P63" s="193"/>
      <c r="Q63" s="194"/>
    </row>
    <row r="64" spans="1:17" ht="15" customHeight="1">
      <c r="A64" s="126" t="str">
        <f>IF(startovka!A64="","",startovka!A64)</f>
        <v/>
      </c>
      <c r="B64" s="185" t="str">
        <f>IF(startovka!B64="","",startovka!B64)</f>
        <v/>
      </c>
      <c r="C64" s="8" t="str">
        <f>IF($B64="","",výpočty!C64)</f>
        <v/>
      </c>
      <c r="D64" s="132" t="str">
        <f>IF($B64="","",výpočty!D64)</f>
        <v/>
      </c>
      <c r="E64" s="8" t="str">
        <f>IF($B64="","",výpočty!E64)</f>
        <v/>
      </c>
      <c r="F64" s="9" t="str">
        <f>IF($B64="","",výpočty!F64)</f>
        <v/>
      </c>
      <c r="G64" s="132" t="str">
        <f>IF($B64="","",výpočty!G64)</f>
        <v/>
      </c>
      <c r="H64" s="8" t="str">
        <f>IF($B64="","",výpočty!H64)</f>
        <v/>
      </c>
      <c r="I64" s="132" t="str">
        <f>IF($B64="","",výpočty!I64)</f>
        <v/>
      </c>
      <c r="J64" s="8" t="str">
        <f>IF($B64="","",výpočty!J64)</f>
        <v/>
      </c>
      <c r="K64" s="9" t="str">
        <f>IF($B64="","",výpočty!K64)</f>
        <v/>
      </c>
      <c r="L64" s="132" t="str">
        <f>IF($B64="","",výpočty!L64)</f>
        <v/>
      </c>
      <c r="M64" s="8" t="str">
        <f>IF($B64="","",výpočty!M64)</f>
        <v/>
      </c>
      <c r="N64" s="9" t="str">
        <f>IF($B64="","",výpočty!N64)</f>
        <v/>
      </c>
      <c r="O64" s="132" t="str">
        <f>IF($B64="","",výpočty!O64)</f>
        <v/>
      </c>
      <c r="P64" s="188" t="str">
        <f>IF($B64="","",výpočty!P64)</f>
        <v/>
      </c>
      <c r="Q64" s="190" t="str">
        <f>IF($B64="","",výpočty!Q64)</f>
        <v/>
      </c>
    </row>
    <row r="65" spans="1:17" ht="15" customHeight="1">
      <c r="A65" s="184"/>
      <c r="B65" s="186"/>
      <c r="C65" s="40" t="str">
        <f>IF($B64="","",výpočty!C65)</f>
        <v/>
      </c>
      <c r="D65" s="187"/>
      <c r="E65" s="40" t="str">
        <f>IF($B64="","",výpočty!E65)</f>
        <v/>
      </c>
      <c r="F65" s="39" t="str">
        <f>IF($B64="","",výpočty!F65)</f>
        <v/>
      </c>
      <c r="G65" s="187"/>
      <c r="H65" s="40" t="str">
        <f>IF($B64="","",výpočty!H65)</f>
        <v/>
      </c>
      <c r="I65" s="187"/>
      <c r="J65" s="40" t="str">
        <f>IF($B64="","",výpočty!J65)</f>
        <v/>
      </c>
      <c r="K65" s="39" t="str">
        <f>IF($B64="","",výpočty!K65)</f>
        <v/>
      </c>
      <c r="L65" s="187"/>
      <c r="M65" s="40" t="str">
        <f>IF($B64="","",výpočty!M65)</f>
        <v/>
      </c>
      <c r="N65" s="39" t="str">
        <f>IF($B64="","",výpočty!N65)</f>
        <v/>
      </c>
      <c r="O65" s="187"/>
      <c r="P65" s="189"/>
      <c r="Q65" s="191"/>
    </row>
    <row r="66" spans="1:17" ht="15" customHeight="1">
      <c r="A66" s="184" t="str">
        <f>IF(startovka!A66="","",startovka!A66)</f>
        <v/>
      </c>
      <c r="B66" s="186" t="str">
        <f>IF(startovka!B66="","",startovka!B66)</f>
        <v/>
      </c>
      <c r="C66" s="40" t="str">
        <f>IF($B66="","",výpočty!C66)</f>
        <v/>
      </c>
      <c r="D66" s="187" t="str">
        <f>IF($B66="","",výpočty!D66)</f>
        <v/>
      </c>
      <c r="E66" s="40" t="str">
        <f>IF($B66="","",výpočty!E66)</f>
        <v/>
      </c>
      <c r="F66" s="39" t="str">
        <f>IF($B66="","",výpočty!F66)</f>
        <v/>
      </c>
      <c r="G66" s="187" t="str">
        <f>IF($B66="","",výpočty!G66)</f>
        <v/>
      </c>
      <c r="H66" s="40" t="str">
        <f>IF($B66="","",výpočty!H66)</f>
        <v/>
      </c>
      <c r="I66" s="187" t="str">
        <f>IF($B66="","",výpočty!I66)</f>
        <v/>
      </c>
      <c r="J66" s="40" t="str">
        <f>IF($B66="","",výpočty!J66)</f>
        <v/>
      </c>
      <c r="K66" s="39" t="str">
        <f>IF($B66="","",výpočty!K66)</f>
        <v/>
      </c>
      <c r="L66" s="187" t="str">
        <f>IF($B66="","",výpočty!L66)</f>
        <v/>
      </c>
      <c r="M66" s="40" t="str">
        <f>IF($B66="","",výpočty!M66)</f>
        <v/>
      </c>
      <c r="N66" s="39" t="str">
        <f>IF($B66="","",výpočty!N66)</f>
        <v/>
      </c>
      <c r="O66" s="187" t="str">
        <f>IF($B66="","",výpočty!O66)</f>
        <v/>
      </c>
      <c r="P66" s="189" t="str">
        <f>IF($B66="","",výpočty!P66)</f>
        <v/>
      </c>
      <c r="Q66" s="191" t="str">
        <f>IF($B66="","",výpočty!Q66)</f>
        <v/>
      </c>
    </row>
    <row r="67" spans="1:17" ht="15" customHeight="1">
      <c r="A67" s="184"/>
      <c r="B67" s="186"/>
      <c r="C67" s="40" t="str">
        <f>IF($B66="","",výpočty!C67)</f>
        <v/>
      </c>
      <c r="D67" s="187"/>
      <c r="E67" s="40" t="str">
        <f>IF($B66="","",výpočty!E67)</f>
        <v/>
      </c>
      <c r="F67" s="39" t="str">
        <f>IF($B66="","",výpočty!F67)</f>
        <v/>
      </c>
      <c r="G67" s="187"/>
      <c r="H67" s="40" t="str">
        <f>IF($B66="","",výpočty!H67)</f>
        <v/>
      </c>
      <c r="I67" s="187"/>
      <c r="J67" s="40" t="str">
        <f>IF($B66="","",výpočty!J67)</f>
        <v/>
      </c>
      <c r="K67" s="39" t="str">
        <f>IF($B66="","",výpočty!K67)</f>
        <v/>
      </c>
      <c r="L67" s="187"/>
      <c r="M67" s="40" t="str">
        <f>IF($B66="","",výpočty!M67)</f>
        <v/>
      </c>
      <c r="N67" s="39" t="str">
        <f>IF($B66="","",výpočty!N67)</f>
        <v/>
      </c>
      <c r="O67" s="187"/>
      <c r="P67" s="189"/>
      <c r="Q67" s="191"/>
    </row>
    <row r="68" spans="1:17" ht="15" customHeight="1">
      <c r="A68" s="184" t="str">
        <f>IF(startovka!A68="","",startovka!A68)</f>
        <v/>
      </c>
      <c r="B68" s="186" t="str">
        <f>IF(startovka!B68="","",startovka!B68)</f>
        <v/>
      </c>
      <c r="C68" s="40" t="str">
        <f>IF($B68="","",výpočty!C68)</f>
        <v/>
      </c>
      <c r="D68" s="187" t="str">
        <f>IF($B68="","",výpočty!D68)</f>
        <v/>
      </c>
      <c r="E68" s="40" t="str">
        <f>IF($B68="","",výpočty!E68)</f>
        <v/>
      </c>
      <c r="F68" s="39" t="str">
        <f>IF($B68="","",výpočty!F68)</f>
        <v/>
      </c>
      <c r="G68" s="187" t="str">
        <f>IF($B68="","",výpočty!G68)</f>
        <v/>
      </c>
      <c r="H68" s="40" t="str">
        <f>IF($B68="","",výpočty!H68)</f>
        <v/>
      </c>
      <c r="I68" s="187" t="str">
        <f>IF($B68="","",výpočty!I68)</f>
        <v/>
      </c>
      <c r="J68" s="40" t="str">
        <f>IF($B68="","",výpočty!J68)</f>
        <v/>
      </c>
      <c r="K68" s="39" t="str">
        <f>IF($B68="","",výpočty!K68)</f>
        <v/>
      </c>
      <c r="L68" s="187" t="str">
        <f>IF($B68="","",výpočty!L68)</f>
        <v/>
      </c>
      <c r="M68" s="40" t="str">
        <f>IF($B68="","",výpočty!M68)</f>
        <v/>
      </c>
      <c r="N68" s="39" t="str">
        <f>IF($B68="","",výpočty!N68)</f>
        <v/>
      </c>
      <c r="O68" s="187" t="str">
        <f>IF($B68="","",výpočty!O68)</f>
        <v/>
      </c>
      <c r="P68" s="189" t="str">
        <f>IF($B68="","",výpočty!P68)</f>
        <v/>
      </c>
      <c r="Q68" s="191" t="str">
        <f>IF($B68="","",výpočty!Q68)</f>
        <v/>
      </c>
    </row>
    <row r="69" spans="1:17" ht="15" customHeight="1">
      <c r="A69" s="184"/>
      <c r="B69" s="186"/>
      <c r="C69" s="40" t="str">
        <f>IF($B68="","",výpočty!C69)</f>
        <v/>
      </c>
      <c r="D69" s="187"/>
      <c r="E69" s="40" t="str">
        <f>IF($B68="","",výpočty!E69)</f>
        <v/>
      </c>
      <c r="F69" s="39" t="str">
        <f>IF($B68="","",výpočty!F69)</f>
        <v/>
      </c>
      <c r="G69" s="187"/>
      <c r="H69" s="40" t="str">
        <f>IF($B68="","",výpočty!H69)</f>
        <v/>
      </c>
      <c r="I69" s="187"/>
      <c r="J69" s="40" t="str">
        <f>IF($B68="","",výpočty!J69)</f>
        <v/>
      </c>
      <c r="K69" s="39" t="str">
        <f>IF($B68="","",výpočty!K69)</f>
        <v/>
      </c>
      <c r="L69" s="187"/>
      <c r="M69" s="40" t="str">
        <f>IF($B68="","",výpočty!M69)</f>
        <v/>
      </c>
      <c r="N69" s="39" t="str">
        <f>IF($B68="","",výpočty!N69)</f>
        <v/>
      </c>
      <c r="O69" s="187"/>
      <c r="P69" s="189"/>
      <c r="Q69" s="191"/>
    </row>
    <row r="70" spans="1:17" ht="15" customHeight="1">
      <c r="A70" s="184" t="str">
        <f>IF(startovka!A70="","",startovka!A70)</f>
        <v/>
      </c>
      <c r="B70" s="186" t="str">
        <f>IF(startovka!B70="","",startovka!B70)</f>
        <v/>
      </c>
      <c r="C70" s="40" t="str">
        <f>IF($B70="","",výpočty!C70)</f>
        <v/>
      </c>
      <c r="D70" s="187" t="str">
        <f>IF($B70="","",výpočty!D70)</f>
        <v/>
      </c>
      <c r="E70" s="40" t="str">
        <f>IF($B70="","",výpočty!E70)</f>
        <v/>
      </c>
      <c r="F70" s="39" t="str">
        <f>IF($B70="","",výpočty!F70)</f>
        <v/>
      </c>
      <c r="G70" s="187" t="str">
        <f>IF($B70="","",výpočty!G70)</f>
        <v/>
      </c>
      <c r="H70" s="40" t="str">
        <f>IF($B70="","",výpočty!H70)</f>
        <v/>
      </c>
      <c r="I70" s="187" t="str">
        <f>IF($B70="","",výpočty!I70)</f>
        <v/>
      </c>
      <c r="J70" s="40" t="str">
        <f>IF($B70="","",výpočty!J70)</f>
        <v/>
      </c>
      <c r="K70" s="39" t="str">
        <f>IF($B70="","",výpočty!K70)</f>
        <v/>
      </c>
      <c r="L70" s="187" t="str">
        <f>IF($B70="","",výpočty!L70)</f>
        <v/>
      </c>
      <c r="M70" s="40" t="str">
        <f>IF($B70="","",výpočty!M70)</f>
        <v/>
      </c>
      <c r="N70" s="39" t="str">
        <f>IF($B70="","",výpočty!N70)</f>
        <v/>
      </c>
      <c r="O70" s="187" t="str">
        <f>IF($B70="","",výpočty!O70)</f>
        <v/>
      </c>
      <c r="P70" s="189" t="str">
        <f>IF($B70="","",výpočty!P70)</f>
        <v/>
      </c>
      <c r="Q70" s="191" t="str">
        <f>IF($B70="","",výpočty!Q70)</f>
        <v/>
      </c>
    </row>
    <row r="71" spans="1:17" ht="15" customHeight="1">
      <c r="A71" s="184"/>
      <c r="B71" s="186"/>
      <c r="C71" s="40" t="str">
        <f>IF($B70="","",výpočty!C71)</f>
        <v/>
      </c>
      <c r="D71" s="187"/>
      <c r="E71" s="40" t="str">
        <f>IF($B70="","",výpočty!E71)</f>
        <v/>
      </c>
      <c r="F71" s="39" t="str">
        <f>IF($B70="","",výpočty!F71)</f>
        <v/>
      </c>
      <c r="G71" s="187"/>
      <c r="H71" s="40" t="str">
        <f>IF($B70="","",výpočty!H71)</f>
        <v/>
      </c>
      <c r="I71" s="187"/>
      <c r="J71" s="40" t="str">
        <f>IF($B70="","",výpočty!J71)</f>
        <v/>
      </c>
      <c r="K71" s="39" t="str">
        <f>IF($B70="","",výpočty!K71)</f>
        <v/>
      </c>
      <c r="L71" s="187"/>
      <c r="M71" s="40" t="str">
        <f>IF($B70="","",výpočty!M71)</f>
        <v/>
      </c>
      <c r="N71" s="39" t="str">
        <f>IF($B70="","",výpočty!N71)</f>
        <v/>
      </c>
      <c r="O71" s="187"/>
      <c r="P71" s="189"/>
      <c r="Q71" s="191"/>
    </row>
    <row r="72" spans="1:17" ht="15" customHeight="1">
      <c r="A72" s="184" t="str">
        <f>IF(startovka!A72="","",startovka!A72)</f>
        <v/>
      </c>
      <c r="B72" s="186" t="str">
        <f>IF(startovka!B72="","",startovka!B72)</f>
        <v/>
      </c>
      <c r="C72" s="40" t="str">
        <f>IF($B72="","",výpočty!C72)</f>
        <v/>
      </c>
      <c r="D72" s="187" t="str">
        <f>IF($B72="","",výpočty!D72)</f>
        <v/>
      </c>
      <c r="E72" s="40" t="str">
        <f>IF($B72="","",výpočty!E72)</f>
        <v/>
      </c>
      <c r="F72" s="39" t="str">
        <f>IF($B72="","",výpočty!F72)</f>
        <v/>
      </c>
      <c r="G72" s="187" t="str">
        <f>IF($B72="","",výpočty!G72)</f>
        <v/>
      </c>
      <c r="H72" s="40" t="str">
        <f>IF($B72="","",výpočty!H72)</f>
        <v/>
      </c>
      <c r="I72" s="187" t="str">
        <f>IF($B72="","",výpočty!I72)</f>
        <v/>
      </c>
      <c r="J72" s="40" t="str">
        <f>IF($B72="","",výpočty!J72)</f>
        <v/>
      </c>
      <c r="K72" s="39" t="str">
        <f>IF($B72="","",výpočty!K72)</f>
        <v/>
      </c>
      <c r="L72" s="187" t="str">
        <f>IF($B72="","",výpočty!L72)</f>
        <v/>
      </c>
      <c r="M72" s="40" t="str">
        <f>IF($B72="","",výpočty!M72)</f>
        <v/>
      </c>
      <c r="N72" s="39" t="str">
        <f>IF($B72="","",výpočty!N72)</f>
        <v/>
      </c>
      <c r="O72" s="187" t="str">
        <f>IF($B72="","",výpočty!O72)</f>
        <v/>
      </c>
      <c r="P72" s="189" t="str">
        <f>IF($B72="","",výpočty!P72)</f>
        <v/>
      </c>
      <c r="Q72" s="191" t="str">
        <f>IF($B72="","",výpočty!Q72)</f>
        <v/>
      </c>
    </row>
    <row r="73" spans="1:17" ht="15" customHeight="1" thickBot="1">
      <c r="A73" s="127"/>
      <c r="B73" s="192"/>
      <c r="C73" s="11" t="str">
        <f>IF($B72="","",výpočty!C73)</f>
        <v/>
      </c>
      <c r="D73" s="133"/>
      <c r="E73" s="11" t="str">
        <f>IF($B72="","",výpočty!E73)</f>
        <v/>
      </c>
      <c r="F73" s="12" t="str">
        <f>IF($B72="","",výpočty!F73)</f>
        <v/>
      </c>
      <c r="G73" s="133"/>
      <c r="H73" s="11" t="str">
        <f>IF($B72="","",výpočty!H73)</f>
        <v/>
      </c>
      <c r="I73" s="133"/>
      <c r="J73" s="11" t="str">
        <f>IF($B72="","",výpočty!J73)</f>
        <v/>
      </c>
      <c r="K73" s="12" t="str">
        <f>IF($B72="","",výpočty!K73)</f>
        <v/>
      </c>
      <c r="L73" s="133"/>
      <c r="M73" s="11" t="str">
        <f>IF($B72="","",výpočty!M73)</f>
        <v/>
      </c>
      <c r="N73" s="12" t="str">
        <f>IF($B72="","",výpočty!N73)</f>
        <v/>
      </c>
      <c r="O73" s="133"/>
      <c r="P73" s="193"/>
      <c r="Q73" s="194"/>
    </row>
    <row r="74" spans="1:17" ht="15" customHeight="1">
      <c r="A74" s="126" t="str">
        <f>IF(startovka!A74="","",startovka!A74)</f>
        <v/>
      </c>
      <c r="B74" s="185" t="str">
        <f>IF(startovka!B74="","",startovka!B74)</f>
        <v/>
      </c>
      <c r="C74" s="8" t="str">
        <f>IF($B74="","",výpočty!C74)</f>
        <v/>
      </c>
      <c r="D74" s="132" t="str">
        <f>IF($B74="","",výpočty!D74)</f>
        <v/>
      </c>
      <c r="E74" s="8" t="str">
        <f>IF($B74="","",výpočty!E74)</f>
        <v/>
      </c>
      <c r="F74" s="9" t="str">
        <f>IF($B74="","",výpočty!F74)</f>
        <v/>
      </c>
      <c r="G74" s="132" t="str">
        <f>IF($B74="","",výpočty!G74)</f>
        <v/>
      </c>
      <c r="H74" s="8" t="str">
        <f>IF($B74="","",výpočty!H74)</f>
        <v/>
      </c>
      <c r="I74" s="132" t="str">
        <f>IF($B74="","",výpočty!I74)</f>
        <v/>
      </c>
      <c r="J74" s="8" t="str">
        <f>IF($B74="","",výpočty!J74)</f>
        <v/>
      </c>
      <c r="K74" s="9" t="str">
        <f>IF($B74="","",výpočty!K74)</f>
        <v/>
      </c>
      <c r="L74" s="132" t="str">
        <f>IF($B74="","",výpočty!L74)</f>
        <v/>
      </c>
      <c r="M74" s="8" t="str">
        <f>IF($B74="","",výpočty!M74)</f>
        <v/>
      </c>
      <c r="N74" s="9" t="str">
        <f>IF($B74="","",výpočty!N74)</f>
        <v/>
      </c>
      <c r="O74" s="132" t="str">
        <f>IF($B74="","",výpočty!O74)</f>
        <v/>
      </c>
      <c r="P74" s="188" t="str">
        <f>IF($B74="","",výpočty!P74)</f>
        <v/>
      </c>
      <c r="Q74" s="190" t="str">
        <f>IF($B74="","",výpočty!Q74)</f>
        <v/>
      </c>
    </row>
    <row r="75" spans="1:17" ht="15" customHeight="1">
      <c r="A75" s="184"/>
      <c r="B75" s="186"/>
      <c r="C75" s="40" t="str">
        <f>IF($B74="","",výpočty!C75)</f>
        <v/>
      </c>
      <c r="D75" s="187"/>
      <c r="E75" s="40" t="str">
        <f>IF($B74="","",výpočty!E75)</f>
        <v/>
      </c>
      <c r="F75" s="39" t="str">
        <f>IF($B74="","",výpočty!F75)</f>
        <v/>
      </c>
      <c r="G75" s="187"/>
      <c r="H75" s="40" t="str">
        <f>IF($B74="","",výpočty!H75)</f>
        <v/>
      </c>
      <c r="I75" s="187"/>
      <c r="J75" s="40" t="str">
        <f>IF($B74="","",výpočty!J75)</f>
        <v/>
      </c>
      <c r="K75" s="39" t="str">
        <f>IF($B74="","",výpočty!K75)</f>
        <v/>
      </c>
      <c r="L75" s="187"/>
      <c r="M75" s="40" t="str">
        <f>IF($B74="","",výpočty!M75)</f>
        <v/>
      </c>
      <c r="N75" s="39" t="str">
        <f>IF($B74="","",výpočty!N75)</f>
        <v/>
      </c>
      <c r="O75" s="187"/>
      <c r="P75" s="189"/>
      <c r="Q75" s="191"/>
    </row>
    <row r="76" spans="1:17" ht="15" customHeight="1">
      <c r="A76" s="184" t="str">
        <f>IF(startovka!A76="","",startovka!A76)</f>
        <v/>
      </c>
      <c r="B76" s="186" t="str">
        <f>IF(startovka!B76="","",startovka!B76)</f>
        <v/>
      </c>
      <c r="C76" s="40" t="str">
        <f>IF($B76="","",výpočty!C76)</f>
        <v/>
      </c>
      <c r="D76" s="187" t="str">
        <f>IF($B76="","",výpočty!D76)</f>
        <v/>
      </c>
      <c r="E76" s="40" t="str">
        <f>IF($B76="","",výpočty!E76)</f>
        <v/>
      </c>
      <c r="F76" s="39" t="str">
        <f>IF($B76="","",výpočty!F76)</f>
        <v/>
      </c>
      <c r="G76" s="187" t="str">
        <f>IF($B76="","",výpočty!G76)</f>
        <v/>
      </c>
      <c r="H76" s="40" t="str">
        <f>IF($B76="","",výpočty!H76)</f>
        <v/>
      </c>
      <c r="I76" s="187" t="str">
        <f>IF($B76="","",výpočty!I76)</f>
        <v/>
      </c>
      <c r="J76" s="40" t="str">
        <f>IF($B76="","",výpočty!J76)</f>
        <v/>
      </c>
      <c r="K76" s="39" t="str">
        <f>IF($B76="","",výpočty!K76)</f>
        <v/>
      </c>
      <c r="L76" s="187" t="str">
        <f>IF($B76="","",výpočty!L76)</f>
        <v/>
      </c>
      <c r="M76" s="40" t="str">
        <f>IF($B76="","",výpočty!M76)</f>
        <v/>
      </c>
      <c r="N76" s="39" t="str">
        <f>IF($B76="","",výpočty!N76)</f>
        <v/>
      </c>
      <c r="O76" s="187" t="str">
        <f>IF($B76="","",výpočty!O76)</f>
        <v/>
      </c>
      <c r="P76" s="189" t="str">
        <f>IF($B76="","",výpočty!P76)</f>
        <v/>
      </c>
      <c r="Q76" s="191" t="str">
        <f>IF($B76="","",výpočty!Q76)</f>
        <v/>
      </c>
    </row>
    <row r="77" spans="1:17" ht="15" customHeight="1">
      <c r="A77" s="184"/>
      <c r="B77" s="186"/>
      <c r="C77" s="40" t="str">
        <f>IF($B76="","",výpočty!C77)</f>
        <v/>
      </c>
      <c r="D77" s="187"/>
      <c r="E77" s="40" t="str">
        <f>IF($B76="","",výpočty!E77)</f>
        <v/>
      </c>
      <c r="F77" s="39" t="str">
        <f>IF($B76="","",výpočty!F77)</f>
        <v/>
      </c>
      <c r="G77" s="187"/>
      <c r="H77" s="40" t="str">
        <f>IF($B76="","",výpočty!H77)</f>
        <v/>
      </c>
      <c r="I77" s="187"/>
      <c r="J77" s="40" t="str">
        <f>IF($B76="","",výpočty!J77)</f>
        <v/>
      </c>
      <c r="K77" s="39" t="str">
        <f>IF($B76="","",výpočty!K77)</f>
        <v/>
      </c>
      <c r="L77" s="187"/>
      <c r="M77" s="40" t="str">
        <f>IF($B76="","",výpočty!M77)</f>
        <v/>
      </c>
      <c r="N77" s="39" t="str">
        <f>IF($B76="","",výpočty!N77)</f>
        <v/>
      </c>
      <c r="O77" s="187"/>
      <c r="P77" s="189"/>
      <c r="Q77" s="191"/>
    </row>
    <row r="78" spans="1:17" ht="15" customHeight="1">
      <c r="A78" s="184" t="str">
        <f>IF(startovka!A78="","",startovka!A78)</f>
        <v/>
      </c>
      <c r="B78" s="186" t="str">
        <f>IF(startovka!B78="","",startovka!B78)</f>
        <v/>
      </c>
      <c r="C78" s="40" t="str">
        <f>IF($B78="","",výpočty!C78)</f>
        <v/>
      </c>
      <c r="D78" s="187" t="str">
        <f>IF($B78="","",výpočty!D78)</f>
        <v/>
      </c>
      <c r="E78" s="40" t="str">
        <f>IF($B78="","",výpočty!E78)</f>
        <v/>
      </c>
      <c r="F78" s="39" t="str">
        <f>IF($B78="","",výpočty!F78)</f>
        <v/>
      </c>
      <c r="G78" s="187" t="str">
        <f>IF($B78="","",výpočty!G78)</f>
        <v/>
      </c>
      <c r="H78" s="40" t="str">
        <f>IF($B78="","",výpočty!H78)</f>
        <v/>
      </c>
      <c r="I78" s="187" t="str">
        <f>IF($B78="","",výpočty!I78)</f>
        <v/>
      </c>
      <c r="J78" s="40" t="str">
        <f>IF($B78="","",výpočty!J78)</f>
        <v/>
      </c>
      <c r="K78" s="39" t="str">
        <f>IF($B78="","",výpočty!K78)</f>
        <v/>
      </c>
      <c r="L78" s="187" t="str">
        <f>IF($B78="","",výpočty!L78)</f>
        <v/>
      </c>
      <c r="M78" s="40" t="str">
        <f>IF($B78="","",výpočty!M78)</f>
        <v/>
      </c>
      <c r="N78" s="39" t="str">
        <f>IF($B78="","",výpočty!N78)</f>
        <v/>
      </c>
      <c r="O78" s="187" t="str">
        <f>IF($B78="","",výpočty!O78)</f>
        <v/>
      </c>
      <c r="P78" s="189" t="str">
        <f>IF($B78="","",výpočty!P78)</f>
        <v/>
      </c>
      <c r="Q78" s="191" t="str">
        <f>IF($B78="","",výpočty!Q78)</f>
        <v/>
      </c>
    </row>
    <row r="79" spans="1:17" ht="15" customHeight="1">
      <c r="A79" s="184"/>
      <c r="B79" s="186"/>
      <c r="C79" s="40" t="str">
        <f>IF($B78="","",výpočty!C79)</f>
        <v/>
      </c>
      <c r="D79" s="187"/>
      <c r="E79" s="40" t="str">
        <f>IF($B78="","",výpočty!E79)</f>
        <v/>
      </c>
      <c r="F79" s="39" t="str">
        <f>IF($B78="","",výpočty!F79)</f>
        <v/>
      </c>
      <c r="G79" s="187"/>
      <c r="H79" s="40" t="str">
        <f>IF($B78="","",výpočty!H79)</f>
        <v/>
      </c>
      <c r="I79" s="187"/>
      <c r="J79" s="40" t="str">
        <f>IF($B78="","",výpočty!J79)</f>
        <v/>
      </c>
      <c r="K79" s="39" t="str">
        <f>IF($B78="","",výpočty!K79)</f>
        <v/>
      </c>
      <c r="L79" s="187"/>
      <c r="M79" s="40" t="str">
        <f>IF($B78="","",výpočty!M79)</f>
        <v/>
      </c>
      <c r="N79" s="39" t="str">
        <f>IF($B78="","",výpočty!N79)</f>
        <v/>
      </c>
      <c r="O79" s="187"/>
      <c r="P79" s="189"/>
      <c r="Q79" s="191"/>
    </row>
    <row r="80" spans="1:17" ht="15" customHeight="1">
      <c r="A80" s="184" t="str">
        <f>IF(startovka!A80="","",startovka!A80)</f>
        <v/>
      </c>
      <c r="B80" s="186" t="str">
        <f>IF(startovka!B80="","",startovka!B80)</f>
        <v/>
      </c>
      <c r="C80" s="40" t="str">
        <f>IF($B80="","",výpočty!C80)</f>
        <v/>
      </c>
      <c r="D80" s="187" t="str">
        <f>IF($B80="","",výpočty!D80)</f>
        <v/>
      </c>
      <c r="E80" s="40" t="str">
        <f>IF($B80="","",výpočty!E80)</f>
        <v/>
      </c>
      <c r="F80" s="39" t="str">
        <f>IF($B80="","",výpočty!F80)</f>
        <v/>
      </c>
      <c r="G80" s="187" t="str">
        <f>IF($B80="","",výpočty!G80)</f>
        <v/>
      </c>
      <c r="H80" s="40" t="str">
        <f>IF($B80="","",výpočty!H80)</f>
        <v/>
      </c>
      <c r="I80" s="187" t="str">
        <f>IF($B80="","",výpočty!I80)</f>
        <v/>
      </c>
      <c r="J80" s="40" t="str">
        <f>IF($B80="","",výpočty!J80)</f>
        <v/>
      </c>
      <c r="K80" s="39" t="str">
        <f>IF($B80="","",výpočty!K80)</f>
        <v/>
      </c>
      <c r="L80" s="187" t="str">
        <f>IF($B80="","",výpočty!L80)</f>
        <v/>
      </c>
      <c r="M80" s="40" t="str">
        <f>IF($B80="","",výpočty!M80)</f>
        <v/>
      </c>
      <c r="N80" s="39" t="str">
        <f>IF($B80="","",výpočty!N80)</f>
        <v/>
      </c>
      <c r="O80" s="187" t="str">
        <f>IF($B80="","",výpočty!O80)</f>
        <v/>
      </c>
      <c r="P80" s="189" t="str">
        <f>IF($B80="","",výpočty!P80)</f>
        <v/>
      </c>
      <c r="Q80" s="191" t="str">
        <f>IF($B80="","",výpočty!Q80)</f>
        <v/>
      </c>
    </row>
    <row r="81" spans="1:17" ht="15" customHeight="1">
      <c r="A81" s="184"/>
      <c r="B81" s="186"/>
      <c r="C81" s="40" t="str">
        <f>IF($B80="","",výpočty!C81)</f>
        <v/>
      </c>
      <c r="D81" s="187"/>
      <c r="E81" s="40" t="str">
        <f>IF($B80="","",výpočty!E81)</f>
        <v/>
      </c>
      <c r="F81" s="39" t="str">
        <f>IF($B80="","",výpočty!F81)</f>
        <v/>
      </c>
      <c r="G81" s="187"/>
      <c r="H81" s="40" t="str">
        <f>IF($B80="","",výpočty!H81)</f>
        <v/>
      </c>
      <c r="I81" s="187"/>
      <c r="J81" s="40" t="str">
        <f>IF($B80="","",výpočty!J81)</f>
        <v/>
      </c>
      <c r="K81" s="39" t="str">
        <f>IF($B80="","",výpočty!K81)</f>
        <v/>
      </c>
      <c r="L81" s="187"/>
      <c r="M81" s="40" t="str">
        <f>IF($B80="","",výpočty!M81)</f>
        <v/>
      </c>
      <c r="N81" s="39" t="str">
        <f>IF($B80="","",výpočty!N81)</f>
        <v/>
      </c>
      <c r="O81" s="187"/>
      <c r="P81" s="189"/>
      <c r="Q81" s="191"/>
    </row>
    <row r="82" spans="1:17" ht="15" customHeight="1">
      <c r="A82" s="184" t="str">
        <f>IF(startovka!A82="","",startovka!A82)</f>
        <v/>
      </c>
      <c r="B82" s="186" t="str">
        <f>IF(startovka!B82="","",startovka!B82)</f>
        <v/>
      </c>
      <c r="C82" s="40" t="str">
        <f>IF($B82="","",výpočty!C82)</f>
        <v/>
      </c>
      <c r="D82" s="187" t="str">
        <f>IF($B82="","",výpočty!D82)</f>
        <v/>
      </c>
      <c r="E82" s="40" t="str">
        <f>IF($B82="","",výpočty!E82)</f>
        <v/>
      </c>
      <c r="F82" s="39" t="str">
        <f>IF($B82="","",výpočty!F82)</f>
        <v/>
      </c>
      <c r="G82" s="187" t="str">
        <f>IF($B82="","",výpočty!G82)</f>
        <v/>
      </c>
      <c r="H82" s="40" t="str">
        <f>IF($B82="","",výpočty!H82)</f>
        <v/>
      </c>
      <c r="I82" s="187" t="str">
        <f>IF($B82="","",výpočty!I82)</f>
        <v/>
      </c>
      <c r="J82" s="40" t="str">
        <f>IF($B82="","",výpočty!J82)</f>
        <v/>
      </c>
      <c r="K82" s="39" t="str">
        <f>IF($B82="","",výpočty!K82)</f>
        <v/>
      </c>
      <c r="L82" s="187" t="str">
        <f>IF($B82="","",výpočty!L82)</f>
        <v/>
      </c>
      <c r="M82" s="40" t="str">
        <f>IF($B82="","",výpočty!M82)</f>
        <v/>
      </c>
      <c r="N82" s="39" t="str">
        <f>IF($B82="","",výpočty!N82)</f>
        <v/>
      </c>
      <c r="O82" s="187" t="str">
        <f>IF($B82="","",výpočty!O82)</f>
        <v/>
      </c>
      <c r="P82" s="189" t="str">
        <f>IF($B82="","",výpočty!P82)</f>
        <v/>
      </c>
      <c r="Q82" s="191" t="str">
        <f>IF($B82="","",výpočty!Q82)</f>
        <v/>
      </c>
    </row>
    <row r="83" spans="1:17" ht="15" customHeight="1" thickBot="1">
      <c r="A83" s="127"/>
      <c r="B83" s="192"/>
      <c r="C83" s="11" t="str">
        <f>IF($B82="","",výpočty!C83)</f>
        <v/>
      </c>
      <c r="D83" s="133"/>
      <c r="E83" s="11" t="str">
        <f>IF($B82="","",výpočty!E83)</f>
        <v/>
      </c>
      <c r="F83" s="12" t="str">
        <f>IF($B82="","",výpočty!F83)</f>
        <v/>
      </c>
      <c r="G83" s="133"/>
      <c r="H83" s="11" t="str">
        <f>IF($B82="","",výpočty!H83)</f>
        <v/>
      </c>
      <c r="I83" s="133"/>
      <c r="J83" s="11" t="str">
        <f>IF($B82="","",výpočty!J83)</f>
        <v/>
      </c>
      <c r="K83" s="12" t="str">
        <f>IF($B82="","",výpočty!K83)</f>
        <v/>
      </c>
      <c r="L83" s="133"/>
      <c r="M83" s="11" t="str">
        <f>IF($B82="","",výpočty!M83)</f>
        <v/>
      </c>
      <c r="N83" s="12" t="str">
        <f>IF($B82="","",výpočty!N83)</f>
        <v/>
      </c>
      <c r="O83" s="133"/>
      <c r="P83" s="193"/>
      <c r="Q83" s="194"/>
    </row>
  </sheetData>
  <sheetProtection sheet="1" objects="1" scenarios="1"/>
  <mergeCells count="369">
    <mergeCell ref="P82:P83"/>
    <mergeCell ref="Q82:Q83"/>
    <mergeCell ref="O80:O81"/>
    <mergeCell ref="P80:P81"/>
    <mergeCell ref="Q80:Q81"/>
    <mergeCell ref="A82:A83"/>
    <mergeCell ref="B82:B83"/>
    <mergeCell ref="D82:D83"/>
    <mergeCell ref="G82:G83"/>
    <mergeCell ref="I82:I83"/>
    <mergeCell ref="L82:L83"/>
    <mergeCell ref="O82:O83"/>
    <mergeCell ref="A80:A81"/>
    <mergeCell ref="B80:B81"/>
    <mergeCell ref="D80:D81"/>
    <mergeCell ref="G80:G81"/>
    <mergeCell ref="I80:I81"/>
    <mergeCell ref="L80:L81"/>
    <mergeCell ref="A78:A79"/>
    <mergeCell ref="B78:B79"/>
    <mergeCell ref="D78:D79"/>
    <mergeCell ref="G78:G79"/>
    <mergeCell ref="I78:I79"/>
    <mergeCell ref="L78:L79"/>
    <mergeCell ref="O78:O79"/>
    <mergeCell ref="P78:P79"/>
    <mergeCell ref="Q78:Q79"/>
    <mergeCell ref="A76:A77"/>
    <mergeCell ref="B76:B77"/>
    <mergeCell ref="D76:D77"/>
    <mergeCell ref="G76:G77"/>
    <mergeCell ref="I76:I77"/>
    <mergeCell ref="L76:L77"/>
    <mergeCell ref="O76:O77"/>
    <mergeCell ref="P76:P77"/>
    <mergeCell ref="Q76:Q77"/>
    <mergeCell ref="O72:O73"/>
    <mergeCell ref="P72:P73"/>
    <mergeCell ref="Q72:Q73"/>
    <mergeCell ref="A74:A75"/>
    <mergeCell ref="B74:B75"/>
    <mergeCell ref="D74:D75"/>
    <mergeCell ref="G74:G75"/>
    <mergeCell ref="I74:I75"/>
    <mergeCell ref="L74:L75"/>
    <mergeCell ref="O74:O75"/>
    <mergeCell ref="A72:A73"/>
    <mergeCell ref="B72:B73"/>
    <mergeCell ref="D72:D73"/>
    <mergeCell ref="G72:G73"/>
    <mergeCell ref="I72:I73"/>
    <mergeCell ref="L72:L73"/>
    <mergeCell ref="P74:P75"/>
    <mergeCell ref="Q74:Q75"/>
    <mergeCell ref="A70:A71"/>
    <mergeCell ref="B70:B71"/>
    <mergeCell ref="D70:D71"/>
    <mergeCell ref="G70:G71"/>
    <mergeCell ref="I70:I71"/>
    <mergeCell ref="L70:L71"/>
    <mergeCell ref="O70:O71"/>
    <mergeCell ref="P70:P71"/>
    <mergeCell ref="Q70:Q71"/>
    <mergeCell ref="A68:A69"/>
    <mergeCell ref="B68:B69"/>
    <mergeCell ref="D68:D69"/>
    <mergeCell ref="G68:G69"/>
    <mergeCell ref="I68:I69"/>
    <mergeCell ref="L68:L69"/>
    <mergeCell ref="O68:O69"/>
    <mergeCell ref="P68:P69"/>
    <mergeCell ref="Q68:Q69"/>
    <mergeCell ref="O64:O65"/>
    <mergeCell ref="P64:P65"/>
    <mergeCell ref="Q64:Q65"/>
    <mergeCell ref="A66:A67"/>
    <mergeCell ref="B66:B67"/>
    <mergeCell ref="D66:D67"/>
    <mergeCell ref="G66:G67"/>
    <mergeCell ref="I66:I67"/>
    <mergeCell ref="L66:L67"/>
    <mergeCell ref="O66:O67"/>
    <mergeCell ref="A64:A65"/>
    <mergeCell ref="B64:B65"/>
    <mergeCell ref="D64:D65"/>
    <mergeCell ref="G64:G65"/>
    <mergeCell ref="I64:I65"/>
    <mergeCell ref="L64:L65"/>
    <mergeCell ref="P66:P67"/>
    <mergeCell ref="Q66:Q67"/>
    <mergeCell ref="A62:A63"/>
    <mergeCell ref="B62:B63"/>
    <mergeCell ref="D62:D63"/>
    <mergeCell ref="G62:G63"/>
    <mergeCell ref="I62:I63"/>
    <mergeCell ref="L62:L63"/>
    <mergeCell ref="O62:O63"/>
    <mergeCell ref="P62:P63"/>
    <mergeCell ref="Q62:Q63"/>
    <mergeCell ref="A60:A61"/>
    <mergeCell ref="B60:B61"/>
    <mergeCell ref="D60:D61"/>
    <mergeCell ref="G60:G61"/>
    <mergeCell ref="I60:I61"/>
    <mergeCell ref="L60:L61"/>
    <mergeCell ref="O60:O61"/>
    <mergeCell ref="P60:P61"/>
    <mergeCell ref="Q60:Q61"/>
    <mergeCell ref="O56:O57"/>
    <mergeCell ref="P56:P57"/>
    <mergeCell ref="Q56:Q57"/>
    <mergeCell ref="A58:A59"/>
    <mergeCell ref="B58:B59"/>
    <mergeCell ref="D58:D59"/>
    <mergeCell ref="G58:G59"/>
    <mergeCell ref="I58:I59"/>
    <mergeCell ref="L58:L59"/>
    <mergeCell ref="O58:O59"/>
    <mergeCell ref="A56:A57"/>
    <mergeCell ref="B56:B57"/>
    <mergeCell ref="D56:D57"/>
    <mergeCell ref="G56:G57"/>
    <mergeCell ref="I56:I57"/>
    <mergeCell ref="L56:L57"/>
    <mergeCell ref="P58:P59"/>
    <mergeCell ref="Q58:Q59"/>
    <mergeCell ref="A54:A55"/>
    <mergeCell ref="B54:B55"/>
    <mergeCell ref="D54:D55"/>
    <mergeCell ref="G54:G55"/>
    <mergeCell ref="I54:I55"/>
    <mergeCell ref="L54:L55"/>
    <mergeCell ref="O54:O55"/>
    <mergeCell ref="P54:P55"/>
    <mergeCell ref="Q54:Q55"/>
    <mergeCell ref="A52:A53"/>
    <mergeCell ref="B52:B53"/>
    <mergeCell ref="D52:D53"/>
    <mergeCell ref="G52:G53"/>
    <mergeCell ref="I52:I53"/>
    <mergeCell ref="L52:L53"/>
    <mergeCell ref="O52:O53"/>
    <mergeCell ref="P52:P53"/>
    <mergeCell ref="Q52:Q53"/>
    <mergeCell ref="O48:O49"/>
    <mergeCell ref="P48:P49"/>
    <mergeCell ref="Q48:Q49"/>
    <mergeCell ref="A50:A51"/>
    <mergeCell ref="B50:B51"/>
    <mergeCell ref="D50:D51"/>
    <mergeCell ref="G50:G51"/>
    <mergeCell ref="I50:I51"/>
    <mergeCell ref="L50:L51"/>
    <mergeCell ref="O50:O51"/>
    <mergeCell ref="A48:A49"/>
    <mergeCell ref="B48:B49"/>
    <mergeCell ref="D48:D49"/>
    <mergeCell ref="G48:G49"/>
    <mergeCell ref="I48:I49"/>
    <mergeCell ref="L48:L49"/>
    <mergeCell ref="P50:P51"/>
    <mergeCell ref="Q50:Q51"/>
    <mergeCell ref="A46:A47"/>
    <mergeCell ref="B46:B47"/>
    <mergeCell ref="D46:D47"/>
    <mergeCell ref="G46:G47"/>
    <mergeCell ref="I46:I47"/>
    <mergeCell ref="L46:L47"/>
    <mergeCell ref="O46:O47"/>
    <mergeCell ref="P46:P47"/>
    <mergeCell ref="Q46:Q47"/>
    <mergeCell ref="A44:A45"/>
    <mergeCell ref="B44:B45"/>
    <mergeCell ref="D44:D45"/>
    <mergeCell ref="G44:G45"/>
    <mergeCell ref="I44:I45"/>
    <mergeCell ref="L44:L45"/>
    <mergeCell ref="O44:O45"/>
    <mergeCell ref="P44:P45"/>
    <mergeCell ref="Q44:Q45"/>
    <mergeCell ref="O40:O41"/>
    <mergeCell ref="P40:P41"/>
    <mergeCell ref="Q40:Q41"/>
    <mergeCell ref="A42:A43"/>
    <mergeCell ref="B42:B43"/>
    <mergeCell ref="D42:D43"/>
    <mergeCell ref="G42:G43"/>
    <mergeCell ref="I42:I43"/>
    <mergeCell ref="L42:L43"/>
    <mergeCell ref="O42:O43"/>
    <mergeCell ref="A40:A41"/>
    <mergeCell ref="B40:B41"/>
    <mergeCell ref="D40:D41"/>
    <mergeCell ref="G40:G41"/>
    <mergeCell ref="I40:I41"/>
    <mergeCell ref="L40:L41"/>
    <mergeCell ref="P42:P43"/>
    <mergeCell ref="Q42:Q43"/>
    <mergeCell ref="A38:A39"/>
    <mergeCell ref="B38:B39"/>
    <mergeCell ref="D38:D39"/>
    <mergeCell ref="G38:G39"/>
    <mergeCell ref="I38:I39"/>
    <mergeCell ref="L38:L39"/>
    <mergeCell ref="O38:O39"/>
    <mergeCell ref="P38:P39"/>
    <mergeCell ref="Q38:Q39"/>
    <mergeCell ref="A36:A37"/>
    <mergeCell ref="B36:B37"/>
    <mergeCell ref="D36:D37"/>
    <mergeCell ref="G36:G37"/>
    <mergeCell ref="I36:I37"/>
    <mergeCell ref="L36:L37"/>
    <mergeCell ref="O36:O37"/>
    <mergeCell ref="P36:P37"/>
    <mergeCell ref="Q36:Q37"/>
    <mergeCell ref="O32:O33"/>
    <mergeCell ref="P32:P33"/>
    <mergeCell ref="Q32:Q33"/>
    <mergeCell ref="A34:A35"/>
    <mergeCell ref="B34:B35"/>
    <mergeCell ref="D34:D35"/>
    <mergeCell ref="G34:G35"/>
    <mergeCell ref="I34:I35"/>
    <mergeCell ref="L34:L35"/>
    <mergeCell ref="O34:O35"/>
    <mergeCell ref="A32:A33"/>
    <mergeCell ref="B32:B33"/>
    <mergeCell ref="D32:D33"/>
    <mergeCell ref="G32:G33"/>
    <mergeCell ref="I32:I33"/>
    <mergeCell ref="L32:L33"/>
    <mergeCell ref="P34:P35"/>
    <mergeCell ref="Q34:Q35"/>
    <mergeCell ref="A30:A31"/>
    <mergeCell ref="B30:B31"/>
    <mergeCell ref="D30:D31"/>
    <mergeCell ref="G30:G31"/>
    <mergeCell ref="I30:I31"/>
    <mergeCell ref="L30:L31"/>
    <mergeCell ref="O30:O31"/>
    <mergeCell ref="P30:P31"/>
    <mergeCell ref="Q30:Q31"/>
    <mergeCell ref="A28:A29"/>
    <mergeCell ref="B28:B29"/>
    <mergeCell ref="D28:D29"/>
    <mergeCell ref="G28:G29"/>
    <mergeCell ref="I28:I29"/>
    <mergeCell ref="L28:L29"/>
    <mergeCell ref="O28:O29"/>
    <mergeCell ref="P28:P29"/>
    <mergeCell ref="Q28:Q29"/>
    <mergeCell ref="O24:O25"/>
    <mergeCell ref="P24:P25"/>
    <mergeCell ref="Q24:Q25"/>
    <mergeCell ref="A26:A27"/>
    <mergeCell ref="B26:B27"/>
    <mergeCell ref="D26:D27"/>
    <mergeCell ref="G26:G27"/>
    <mergeCell ref="I26:I27"/>
    <mergeCell ref="L26:L27"/>
    <mergeCell ref="O26:O27"/>
    <mergeCell ref="A24:A25"/>
    <mergeCell ref="B24:B25"/>
    <mergeCell ref="D24:D25"/>
    <mergeCell ref="G24:G25"/>
    <mergeCell ref="I24:I25"/>
    <mergeCell ref="L24:L25"/>
    <mergeCell ref="P26:P27"/>
    <mergeCell ref="Q26:Q27"/>
    <mergeCell ref="A22:A23"/>
    <mergeCell ref="B22:B23"/>
    <mergeCell ref="D22:D23"/>
    <mergeCell ref="G22:G23"/>
    <mergeCell ref="I22:I23"/>
    <mergeCell ref="L22:L23"/>
    <mergeCell ref="O22:O23"/>
    <mergeCell ref="P22:P23"/>
    <mergeCell ref="Q22:Q23"/>
    <mergeCell ref="A20:A21"/>
    <mergeCell ref="B20:B21"/>
    <mergeCell ref="D20:D21"/>
    <mergeCell ref="G20:G21"/>
    <mergeCell ref="I20:I21"/>
    <mergeCell ref="L20:L21"/>
    <mergeCell ref="O20:O21"/>
    <mergeCell ref="P20:P21"/>
    <mergeCell ref="Q20:Q21"/>
    <mergeCell ref="O16:O17"/>
    <mergeCell ref="P16:P17"/>
    <mergeCell ref="Q16:Q17"/>
    <mergeCell ref="A18:A19"/>
    <mergeCell ref="B18:B19"/>
    <mergeCell ref="D18:D19"/>
    <mergeCell ref="G18:G19"/>
    <mergeCell ref="I18:I19"/>
    <mergeCell ref="L18:L19"/>
    <mergeCell ref="O18:O19"/>
    <mergeCell ref="A16:A17"/>
    <mergeCell ref="B16:B17"/>
    <mergeCell ref="D16:D17"/>
    <mergeCell ref="G16:G17"/>
    <mergeCell ref="I16:I17"/>
    <mergeCell ref="L16:L17"/>
    <mergeCell ref="P18:P19"/>
    <mergeCell ref="Q18:Q19"/>
    <mergeCell ref="A14:A15"/>
    <mergeCell ref="B14:B15"/>
    <mergeCell ref="D14:D15"/>
    <mergeCell ref="G14:G15"/>
    <mergeCell ref="I14:I15"/>
    <mergeCell ref="L14:L15"/>
    <mergeCell ref="O14:O15"/>
    <mergeCell ref="P14:P15"/>
    <mergeCell ref="Q14:Q15"/>
    <mergeCell ref="A12:A13"/>
    <mergeCell ref="B12:B13"/>
    <mergeCell ref="D12:D13"/>
    <mergeCell ref="G12:G13"/>
    <mergeCell ref="I12:I13"/>
    <mergeCell ref="L12:L13"/>
    <mergeCell ref="O12:O13"/>
    <mergeCell ref="P12:P13"/>
    <mergeCell ref="Q12:Q13"/>
    <mergeCell ref="O8:O9"/>
    <mergeCell ref="P8:P9"/>
    <mergeCell ref="Q8:Q9"/>
    <mergeCell ref="A10:A11"/>
    <mergeCell ref="B10:B11"/>
    <mergeCell ref="D10:D11"/>
    <mergeCell ref="G10:G11"/>
    <mergeCell ref="I10:I11"/>
    <mergeCell ref="L10:L11"/>
    <mergeCell ref="O10:O11"/>
    <mergeCell ref="A8:A9"/>
    <mergeCell ref="B8:B9"/>
    <mergeCell ref="D8:D9"/>
    <mergeCell ref="G8:G9"/>
    <mergeCell ref="I8:I9"/>
    <mergeCell ref="L8:L9"/>
    <mergeCell ref="P10:P11"/>
    <mergeCell ref="Q10:Q11"/>
    <mergeCell ref="P4:P5"/>
    <mergeCell ref="Q4:Q5"/>
    <mergeCell ref="D6:D7"/>
    <mergeCell ref="G6:G7"/>
    <mergeCell ref="I6:I7"/>
    <mergeCell ref="L6:L7"/>
    <mergeCell ref="O6:O7"/>
    <mergeCell ref="P6:P7"/>
    <mergeCell ref="Q6:Q7"/>
    <mergeCell ref="A4:A5"/>
    <mergeCell ref="B4:B5"/>
    <mergeCell ref="A6:A7"/>
    <mergeCell ref="B6:B7"/>
    <mergeCell ref="D4:D5"/>
    <mergeCell ref="G4:G5"/>
    <mergeCell ref="I4:I5"/>
    <mergeCell ref="L4:L5"/>
    <mergeCell ref="O4:O5"/>
    <mergeCell ref="A1:O1"/>
    <mergeCell ref="P1:P3"/>
    <mergeCell ref="Q1:Q3"/>
    <mergeCell ref="A2:A3"/>
    <mergeCell ref="C2:D2"/>
    <mergeCell ref="E2:G2"/>
    <mergeCell ref="H2:I2"/>
    <mergeCell ref="J2:L2"/>
    <mergeCell ref="M2:O2"/>
  </mergeCells>
  <pageMargins left="0.31496062992125984" right="0.31496062992125984" top="0.78740157480314965" bottom="0.78740157480314965" header="0.31496062992125984" footer="0.31496062992125984"/>
  <pageSetup paperSize="9" scale="93" orientation="landscape" r:id="rId1"/>
  <rowBreaks count="1" manualBreakCount="1">
    <brk id="1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H83"/>
  <sheetViews>
    <sheetView view="pageBreakPreview" zoomScaleNormal="100" zoomScaleSheetLayoutView="100" workbookViewId="0">
      <selection sqref="A1:H15"/>
    </sheetView>
  </sheetViews>
  <sheetFormatPr defaultRowHeight="14.5"/>
  <cols>
    <col min="1" max="1" width="7.90625" customWidth="1"/>
    <col min="2" max="2" width="29.08984375" customWidth="1"/>
    <col min="3" max="7" width="8.08984375" customWidth="1"/>
  </cols>
  <sheetData>
    <row r="1" spans="1:8" ht="36.75" customHeight="1" thickBot="1">
      <c r="A1" s="201" t="str">
        <f ca="1">CONCATENATE("Plamen"," ",YEAR(TODAY()))</f>
        <v>Plamen 2026</v>
      </c>
      <c r="B1" s="202"/>
      <c r="C1" s="202"/>
      <c r="D1" s="202"/>
      <c r="E1" s="202"/>
      <c r="F1" s="202"/>
      <c r="G1" s="202"/>
      <c r="H1" s="203"/>
    </row>
    <row r="2" spans="1:8" ht="36.75" customHeight="1" thickBot="1">
      <c r="A2" s="212" t="s">
        <v>36</v>
      </c>
      <c r="B2" s="52" t="str">
        <f>startovka!B2</f>
        <v>Kategorie: mladší</v>
      </c>
      <c r="C2" s="214" t="s">
        <v>84</v>
      </c>
      <c r="D2" s="216" t="s">
        <v>83</v>
      </c>
      <c r="E2" s="216" t="s">
        <v>64</v>
      </c>
      <c r="F2" s="216" t="s">
        <v>85</v>
      </c>
      <c r="G2" s="216" t="s">
        <v>79</v>
      </c>
      <c r="H2" s="209" t="s">
        <v>74</v>
      </c>
    </row>
    <row r="3" spans="1:8" ht="36.75" customHeight="1" thickBot="1">
      <c r="A3" s="213"/>
      <c r="B3" s="51" t="s">
        <v>1</v>
      </c>
      <c r="C3" s="215"/>
      <c r="D3" s="217"/>
      <c r="E3" s="217"/>
      <c r="F3" s="217"/>
      <c r="G3" s="217"/>
      <c r="H3" s="210"/>
    </row>
    <row r="4" spans="1:8" ht="15.75" customHeight="1">
      <c r="A4" s="211">
        <f>IF(startovka!A4="","",INDEX(výpočty!Q$4:Q$83,MATCH(startovka!A4,výpočty!S$4:S$83,0),1))</f>
        <v>1</v>
      </c>
      <c r="B4" s="208" t="str">
        <f>IF(A4="","",INDEX(výpočty!B$4:B$83,MATCH(startovka!A4,výpočty!S$4:S$83,0),1))</f>
        <v>Mniší</v>
      </c>
      <c r="C4" s="204">
        <f>IF(A4="","",INDEX(výpočty!D$4:D$83,MATCH(startovka!A4,výpočty!S$4:S$83,0),1))</f>
        <v>1</v>
      </c>
      <c r="D4" s="204">
        <f>IF(A4="","",INDEX(výpočty!G$4:G$83,MATCH(startovka!A4,výpočty!S$4:S$83,0),1))</f>
        <v>2</v>
      </c>
      <c r="E4" s="204">
        <f>IF(A4="","",INDEX(výpočty!I$4:I$83,MATCH(startovka!A4,výpočty!S$4:S$83,0),1))</f>
        <v>1</v>
      </c>
      <c r="F4" s="204">
        <f>IF(A4="","",INDEX(výpočty!L$4:L$83,MATCH(startovka!A4,výpočty!S$4:S$83,0),1))</f>
        <v>1</v>
      </c>
      <c r="G4" s="204">
        <f>IF(A4="","",INDEX(výpočty!O$4:O$83,MATCH(startovka!A4,výpočty!S$4:S$83,0),1))</f>
        <v>2</v>
      </c>
      <c r="H4" s="205">
        <f>IF(A4="","",INDEX(výpočty!P$4:P$83,MATCH(startovka!A4,výpočty!S$4:S$83,0),1))</f>
        <v>7.0010201009999999</v>
      </c>
    </row>
    <row r="5" spans="1:8" ht="15.75" customHeight="1">
      <c r="A5" s="207"/>
      <c r="B5" s="199"/>
      <c r="C5" s="200"/>
      <c r="D5" s="200"/>
      <c r="E5" s="200"/>
      <c r="F5" s="200"/>
      <c r="G5" s="200"/>
      <c r="H5" s="195"/>
    </row>
    <row r="6" spans="1:8" ht="15.75" customHeight="1">
      <c r="A6" s="206">
        <f>IF(startovka!A6="","",INDEX(výpočty!Q$4:Q$83,MATCH(startovka!A6,výpočty!S$4:S$83,0),1))</f>
        <v>2</v>
      </c>
      <c r="B6" s="196" t="str">
        <f>IF(A6="","",INDEX(výpočty!B$4:B$83,MATCH(startovka!A6,výpočty!S$4:S$83,0),1))</f>
        <v>Hájov</v>
      </c>
      <c r="C6" s="197">
        <f>IF(A6="","",INDEX(výpočty!D$4:D$83,MATCH(startovka!A6,výpočty!S$4:S$83,0),1))</f>
        <v>2</v>
      </c>
      <c r="D6" s="197">
        <f>IF(A6="","",INDEX(výpočty!G$4:G$83,MATCH(startovka!A6,výpočty!S$4:S$83,0),1))</f>
        <v>1</v>
      </c>
      <c r="E6" s="197">
        <f>IF(A6="","",INDEX(výpočty!I$4:I$83,MATCH(startovka!A6,výpočty!S$4:S$83,0),1))</f>
        <v>2</v>
      </c>
      <c r="F6" s="197">
        <f>IF(A6="","",INDEX(výpočty!L$4:L$83,MATCH(startovka!A6,výpočty!S$4:S$83,0),1))</f>
        <v>2</v>
      </c>
      <c r="G6" s="197">
        <f>IF(A6="","",INDEX(výpočty!O$4:O$83,MATCH(startovka!A6,výpočty!S$4:S$83,0),1))</f>
        <v>1</v>
      </c>
      <c r="H6" s="198">
        <f>IF(A6="","",INDEX(výpočty!P$4:P$83,MATCH(startovka!A6,výpočty!S$4:S$83,0),1))</f>
        <v>8.002010202000001</v>
      </c>
    </row>
    <row r="7" spans="1:8" ht="15.75" customHeight="1">
      <c r="A7" s="206"/>
      <c r="B7" s="196"/>
      <c r="C7" s="197"/>
      <c r="D7" s="197"/>
      <c r="E7" s="197"/>
      <c r="F7" s="197"/>
      <c r="G7" s="197"/>
      <c r="H7" s="198"/>
    </row>
    <row r="8" spans="1:8" ht="15.75" customHeight="1">
      <c r="A8" s="207">
        <f>IF(startovka!A8="","",INDEX(výpočty!Q$4:Q$83,MATCH(startovka!A8,výpočty!S$4:S$83,0),1))</f>
        <v>3</v>
      </c>
      <c r="B8" s="199" t="str">
        <f>IF(A8="","",INDEX(výpočty!B$4:B$83,MATCH(startovka!A8,výpočty!S$4:S$83,0),1))</f>
        <v>Tísek "A"</v>
      </c>
      <c r="C8" s="200">
        <f>IF(A8="","",INDEX(výpočty!D$4:D$83,MATCH(startovka!A8,výpočty!S$4:S$83,0),1))</f>
        <v>4</v>
      </c>
      <c r="D8" s="200">
        <f>IF(A8="","",INDEX(výpočty!G$4:G$83,MATCH(startovka!A8,výpočty!S$4:S$83,0),1))</f>
        <v>3</v>
      </c>
      <c r="E8" s="200">
        <f>IF(A8="","",INDEX(výpočty!I$4:I$83,MATCH(startovka!A8,výpočty!S$4:S$83,0),1))</f>
        <v>3</v>
      </c>
      <c r="F8" s="200">
        <f>IF(A8="","",INDEX(výpočty!L$4:L$83,MATCH(startovka!A8,výpočty!S$4:S$83,0),1))</f>
        <v>3</v>
      </c>
      <c r="G8" s="200">
        <f>IF(A8="","",INDEX(výpočty!O$4:O$83,MATCH(startovka!A8,výpočty!S$4:S$83,0),1))</f>
        <v>3</v>
      </c>
      <c r="H8" s="195">
        <f>IF(A8="","",INDEX(výpočty!P$4:P$83,MATCH(startovka!A8,výpočty!S$4:S$83,0),1))</f>
        <v>16.004030303</v>
      </c>
    </row>
    <row r="9" spans="1:8" ht="15.75" customHeight="1">
      <c r="A9" s="207"/>
      <c r="B9" s="199"/>
      <c r="C9" s="200"/>
      <c r="D9" s="200"/>
      <c r="E9" s="200"/>
      <c r="F9" s="200"/>
      <c r="G9" s="200"/>
      <c r="H9" s="195"/>
    </row>
    <row r="10" spans="1:8" ht="15.75" customHeight="1">
      <c r="A10" s="206">
        <f>IF(startovka!A10="","",INDEX(výpočty!Q$4:Q$83,MATCH(startovka!A10,výpočty!S$4:S$83,0),1))</f>
        <v>4</v>
      </c>
      <c r="B10" s="196" t="str">
        <f>IF(A10="","",INDEX(výpočty!B$4:B$83,MATCH(startovka!A10,výpočty!S$4:S$83,0),1))</f>
        <v>Frenštát p. R.</v>
      </c>
      <c r="C10" s="197">
        <f>IF(A10="","",INDEX(výpočty!D$4:D$83,MATCH(startovka!A10,výpočty!S$4:S$83,0),1))</f>
        <v>3</v>
      </c>
      <c r="D10" s="197">
        <f>IF(A10="","",INDEX(výpočty!G$4:G$83,MATCH(startovka!A10,výpočty!S$4:S$83,0),1))</f>
        <v>4</v>
      </c>
      <c r="E10" s="197">
        <f>IF(A10="","",INDEX(výpočty!I$4:I$83,MATCH(startovka!A10,výpočty!S$4:S$83,0),1))</f>
        <v>4</v>
      </c>
      <c r="F10" s="197">
        <f>IF(A10="","",INDEX(výpočty!L$4:L$83,MATCH(startovka!A10,výpočty!S$4:S$83,0),1))</f>
        <v>4</v>
      </c>
      <c r="G10" s="197">
        <f>IF(A10="","",INDEX(výpočty!O$4:O$83,MATCH(startovka!A10,výpočty!S$4:S$83,0),1))</f>
        <v>4</v>
      </c>
      <c r="H10" s="198">
        <f>IF(A10="","",INDEX(výpočty!P$4:P$83,MATCH(startovka!A10,výpočty!S$4:S$83,0),1))</f>
        <v>19.003040404</v>
      </c>
    </row>
    <row r="11" spans="1:8" ht="15.75" customHeight="1">
      <c r="A11" s="206"/>
      <c r="B11" s="196"/>
      <c r="C11" s="197"/>
      <c r="D11" s="197"/>
      <c r="E11" s="197"/>
      <c r="F11" s="197"/>
      <c r="G11" s="197"/>
      <c r="H11" s="198"/>
    </row>
    <row r="12" spans="1:8" ht="15.75" customHeight="1">
      <c r="A12" s="207">
        <f>IF(startovka!A12="","",INDEX(výpočty!Q$4:Q$83,MATCH(startovka!A12,výpočty!S$4:S$83,0),1))</f>
        <v>5</v>
      </c>
      <c r="B12" s="199" t="str">
        <f>IF(A12="","",INDEX(výpočty!B$4:B$83,MATCH(startovka!A12,výpočty!S$4:S$83,0),1))</f>
        <v>Tísek "B"</v>
      </c>
      <c r="C12" s="200">
        <f>IF(A12="","",INDEX(výpočty!D$4:D$83,MATCH(startovka!A12,výpočty!S$4:S$83,0),1))</f>
        <v>5</v>
      </c>
      <c r="D12" s="200">
        <f>IF(A12="","",INDEX(výpočty!G$4:G$83,MATCH(startovka!A12,výpočty!S$4:S$83,0),1))</f>
        <v>5</v>
      </c>
      <c r="E12" s="200">
        <f>IF(A12="","",INDEX(výpočty!I$4:I$83,MATCH(startovka!A12,výpočty!S$4:S$83,0),1))</f>
        <v>5</v>
      </c>
      <c r="F12" s="200">
        <f>IF(A12="","",INDEX(výpočty!L$4:L$83,MATCH(startovka!A12,výpočty!S$4:S$83,0),1))</f>
        <v>5</v>
      </c>
      <c r="G12" s="200">
        <f>IF(A12="","",INDEX(výpočty!O$4:O$83,MATCH(startovka!A12,výpočty!S$4:S$83,0),1))</f>
        <v>5</v>
      </c>
      <c r="H12" s="195">
        <f>IF(A12="","",INDEX(výpočty!P$4:P$83,MATCH(startovka!A12,výpočty!S$4:S$83,0),1))</f>
        <v>25.005050505</v>
      </c>
    </row>
    <row r="13" spans="1:8" ht="15.75" customHeight="1">
      <c r="A13" s="207"/>
      <c r="B13" s="199"/>
      <c r="C13" s="200"/>
      <c r="D13" s="200"/>
      <c r="E13" s="200"/>
      <c r="F13" s="200"/>
      <c r="G13" s="200"/>
      <c r="H13" s="195"/>
    </row>
    <row r="14" spans="1:8" ht="15.75" customHeight="1">
      <c r="A14" s="206" t="str">
        <f>IF(startovka!A14="","",INDEX(výpočty!Q$4:Q$83,MATCH(startovka!A14,výpočty!S$4:S$83,0),1))</f>
        <v/>
      </c>
      <c r="B14" s="196" t="str">
        <f>IF(A14="","",INDEX(výpočty!B$4:B$83,MATCH(startovka!A14,výpočty!S$4:S$83,0),1))</f>
        <v/>
      </c>
      <c r="C14" s="197" t="str">
        <f>IF(A14="","",INDEX(výpočty!D$4:D$83,MATCH(startovka!A14,výpočty!S$4:S$83,0),1))</f>
        <v/>
      </c>
      <c r="D14" s="197" t="str">
        <f>IF(A14="","",INDEX(výpočty!G$4:G$83,MATCH(startovka!A14,výpočty!S$4:S$83,0),1))</f>
        <v/>
      </c>
      <c r="E14" s="197" t="str">
        <f>IF(A14="","",INDEX(výpočty!I$4:I$83,MATCH(startovka!A14,výpočty!S$4:S$83,0),1))</f>
        <v/>
      </c>
      <c r="F14" s="197" t="str">
        <f>IF(A14="","",INDEX(výpočty!L$4:L$83,MATCH(startovka!A14,výpočty!S$4:S$83,0),1))</f>
        <v/>
      </c>
      <c r="G14" s="197" t="str">
        <f>IF(A14="","",INDEX(výpočty!O$4:O$83,MATCH(startovka!A14,výpočty!S$4:S$83,0),1))</f>
        <v/>
      </c>
      <c r="H14" s="198" t="str">
        <f>IF(A14="","",INDEX(výpočty!P$4:P$83,MATCH(startovka!A14,výpočty!S$4:S$83,0),1))</f>
        <v/>
      </c>
    </row>
    <row r="15" spans="1:8" ht="15.75" customHeight="1">
      <c r="A15" s="206"/>
      <c r="B15" s="196"/>
      <c r="C15" s="197"/>
      <c r="D15" s="197"/>
      <c r="E15" s="197"/>
      <c r="F15" s="197"/>
      <c r="G15" s="197"/>
      <c r="H15" s="198"/>
    </row>
    <row r="16" spans="1:8" ht="15.75" customHeight="1">
      <c r="A16" s="207" t="str">
        <f>IF(startovka!A16="","",INDEX(výpočty!Q$4:Q$83,MATCH(startovka!A16,výpočty!S$4:S$83,0),1))</f>
        <v/>
      </c>
      <c r="B16" s="199" t="str">
        <f>IF(A16="","",INDEX(výpočty!B$4:B$83,MATCH(startovka!A16,výpočty!S$4:S$83,0),1))</f>
        <v/>
      </c>
      <c r="C16" s="200" t="str">
        <f>IF(A16="","",INDEX(výpočty!D$4:D$83,MATCH(startovka!A16,výpočty!S$4:S$83,0),1))</f>
        <v/>
      </c>
      <c r="D16" s="200" t="str">
        <f>IF(A16="","",INDEX(výpočty!G$4:G$83,MATCH(startovka!A16,výpočty!S$4:S$83,0),1))</f>
        <v/>
      </c>
      <c r="E16" s="200" t="str">
        <f>IF(A16="","",INDEX(výpočty!I$4:I$83,MATCH(startovka!A16,výpočty!S$4:S$83,0),1))</f>
        <v/>
      </c>
      <c r="F16" s="200" t="str">
        <f>IF(A16="","",INDEX(výpočty!L$4:L$83,MATCH(startovka!A16,výpočty!S$4:S$83,0),1))</f>
        <v/>
      </c>
      <c r="G16" s="200" t="str">
        <f>IF(A16="","",INDEX(výpočty!O$4:O$83,MATCH(startovka!A16,výpočty!S$4:S$83,0),1))</f>
        <v/>
      </c>
      <c r="H16" s="195" t="str">
        <f>IF(A16="","",INDEX(výpočty!P$4:P$83,MATCH(startovka!A16,výpočty!S$4:S$83,0),1))</f>
        <v/>
      </c>
    </row>
    <row r="17" spans="1:8" ht="15.75" customHeight="1">
      <c r="A17" s="207"/>
      <c r="B17" s="199"/>
      <c r="C17" s="200"/>
      <c r="D17" s="200"/>
      <c r="E17" s="200"/>
      <c r="F17" s="200"/>
      <c r="G17" s="200"/>
      <c r="H17" s="195"/>
    </row>
    <row r="18" spans="1:8" ht="15.75" customHeight="1">
      <c r="A18" s="206" t="str">
        <f>IF(startovka!A18="","",INDEX(výpočty!Q$4:Q$83,MATCH(startovka!A18,výpočty!S$4:S$83,0),1))</f>
        <v/>
      </c>
      <c r="B18" s="196" t="str">
        <f>IF(A18="","",INDEX(výpočty!B$4:B$83,MATCH(startovka!A18,výpočty!S$4:S$83,0),1))</f>
        <v/>
      </c>
      <c r="C18" s="197" t="str">
        <f>IF(A18="","",INDEX(výpočty!D$4:D$83,MATCH(startovka!A18,výpočty!S$4:S$83,0),1))</f>
        <v/>
      </c>
      <c r="D18" s="197" t="str">
        <f>IF(A18="","",INDEX(výpočty!G$4:G$83,MATCH(startovka!A18,výpočty!S$4:S$83,0),1))</f>
        <v/>
      </c>
      <c r="E18" s="197" t="str">
        <f>IF(A18="","",INDEX(výpočty!I$4:I$83,MATCH(startovka!A18,výpočty!S$4:S$83,0),1))</f>
        <v/>
      </c>
      <c r="F18" s="197" t="str">
        <f>IF(A18="","",INDEX(výpočty!L$4:L$83,MATCH(startovka!A18,výpočty!S$4:S$83,0),1))</f>
        <v/>
      </c>
      <c r="G18" s="197" t="str">
        <f>IF(A18="","",INDEX(výpočty!O$4:O$83,MATCH(startovka!A18,výpočty!S$4:S$83,0),1))</f>
        <v/>
      </c>
      <c r="H18" s="198" t="str">
        <f>IF(A18="","",INDEX(výpočty!P$4:P$83,MATCH(startovka!A18,výpočty!S$4:S$83,0),1))</f>
        <v/>
      </c>
    </row>
    <row r="19" spans="1:8" ht="15.75" customHeight="1">
      <c r="A19" s="206"/>
      <c r="B19" s="196"/>
      <c r="C19" s="197"/>
      <c r="D19" s="197"/>
      <c r="E19" s="197"/>
      <c r="F19" s="197"/>
      <c r="G19" s="197"/>
      <c r="H19" s="198"/>
    </row>
    <row r="20" spans="1:8" ht="15.75" customHeight="1">
      <c r="A20" s="207" t="str">
        <f>IF(startovka!A20="","",INDEX(výpočty!Q$4:Q$83,MATCH(startovka!A20,výpočty!S$4:S$83,0),1))</f>
        <v/>
      </c>
      <c r="B20" s="199" t="str">
        <f>IF(A20="","",INDEX(výpočty!B$4:B$83,MATCH(startovka!A20,výpočty!S$4:S$83,0),1))</f>
        <v/>
      </c>
      <c r="C20" s="200" t="str">
        <f>IF(A20="","",INDEX(výpočty!D$4:D$83,MATCH(startovka!A20,výpočty!S$4:S$83,0),1))</f>
        <v/>
      </c>
      <c r="D20" s="200" t="str">
        <f>IF(A20="","",INDEX(výpočty!G$4:G$83,MATCH(startovka!A20,výpočty!S$4:S$83,0),1))</f>
        <v/>
      </c>
      <c r="E20" s="200" t="str">
        <f>IF(A20="","",INDEX(výpočty!I$4:I$83,MATCH(startovka!A20,výpočty!S$4:S$83,0),1))</f>
        <v/>
      </c>
      <c r="F20" s="200" t="str">
        <f>IF(A20="","",INDEX(výpočty!L$4:L$83,MATCH(startovka!A20,výpočty!S$4:S$83,0),1))</f>
        <v/>
      </c>
      <c r="G20" s="200" t="str">
        <f>IF(A20="","",INDEX(výpočty!O$4:O$83,MATCH(startovka!A20,výpočty!S$4:S$83,0),1))</f>
        <v/>
      </c>
      <c r="H20" s="195" t="str">
        <f>IF(A20="","",INDEX(výpočty!P$4:P$83,MATCH(startovka!A20,výpočty!S$4:S$83,0),1))</f>
        <v/>
      </c>
    </row>
    <row r="21" spans="1:8" ht="15.75" customHeight="1">
      <c r="A21" s="207"/>
      <c r="B21" s="199"/>
      <c r="C21" s="200"/>
      <c r="D21" s="200"/>
      <c r="E21" s="200"/>
      <c r="F21" s="200"/>
      <c r="G21" s="200"/>
      <c r="H21" s="195"/>
    </row>
    <row r="22" spans="1:8" ht="15.75" customHeight="1">
      <c r="A22" s="206" t="str">
        <f>IF(startovka!A22="","",INDEX(výpočty!Q$4:Q$83,MATCH(startovka!A22,výpočty!S$4:S$83,0),1))</f>
        <v/>
      </c>
      <c r="B22" s="196" t="str">
        <f>IF(A22="","",INDEX(výpočty!B$4:B$83,MATCH(startovka!A22,výpočty!S$4:S$83,0),1))</f>
        <v/>
      </c>
      <c r="C22" s="197" t="str">
        <f>IF(A22="","",INDEX(výpočty!D$4:D$83,MATCH(startovka!A22,výpočty!S$4:S$83,0),1))</f>
        <v/>
      </c>
      <c r="D22" s="197" t="str">
        <f>IF(A22="","",INDEX(výpočty!G$4:G$83,MATCH(startovka!A22,výpočty!S$4:S$83,0),1))</f>
        <v/>
      </c>
      <c r="E22" s="197" t="str">
        <f>IF(A22="","",INDEX(výpočty!I$4:I$83,MATCH(startovka!A22,výpočty!S$4:S$83,0),1))</f>
        <v/>
      </c>
      <c r="F22" s="197" t="str">
        <f>IF(A22="","",INDEX(výpočty!L$4:L$83,MATCH(startovka!A22,výpočty!S$4:S$83,0),1))</f>
        <v/>
      </c>
      <c r="G22" s="197" t="str">
        <f>IF(A22="","",INDEX(výpočty!O$4:O$83,MATCH(startovka!A22,výpočty!S$4:S$83,0),1))</f>
        <v/>
      </c>
      <c r="H22" s="198" t="str">
        <f>IF(A22="","",INDEX(výpočty!P$4:P$83,MATCH(startovka!A22,výpočty!S$4:S$83,0),1))</f>
        <v/>
      </c>
    </row>
    <row r="23" spans="1:8" ht="15.75" customHeight="1">
      <c r="A23" s="206"/>
      <c r="B23" s="196"/>
      <c r="C23" s="197"/>
      <c r="D23" s="197"/>
      <c r="E23" s="197"/>
      <c r="F23" s="197"/>
      <c r="G23" s="197"/>
      <c r="H23" s="198"/>
    </row>
    <row r="24" spans="1:8" ht="15.75" customHeight="1">
      <c r="A24" s="207" t="str">
        <f>IF(startovka!A24="","",INDEX(výpočty!Q$4:Q$83,MATCH(startovka!A24,výpočty!S$4:S$83,0),1))</f>
        <v/>
      </c>
      <c r="B24" s="199" t="str">
        <f>IF(A24="","",INDEX(výpočty!B$4:B$83,MATCH(startovka!A24,výpočty!S$4:S$83,0),1))</f>
        <v/>
      </c>
      <c r="C24" s="200" t="str">
        <f>IF(A24="","",INDEX(výpočty!D$4:D$83,MATCH(startovka!A24,výpočty!S$4:S$83,0),1))</f>
        <v/>
      </c>
      <c r="D24" s="200" t="str">
        <f>IF(A24="","",INDEX(výpočty!G$4:G$83,MATCH(startovka!A24,výpočty!S$4:S$83,0),1))</f>
        <v/>
      </c>
      <c r="E24" s="200" t="str">
        <f>IF(A24="","",INDEX(výpočty!I$4:I$83,MATCH(startovka!A24,výpočty!S$4:S$83,0),1))</f>
        <v/>
      </c>
      <c r="F24" s="200" t="str">
        <f>IF(A24="","",INDEX(výpočty!L$4:L$83,MATCH(startovka!A24,výpočty!S$4:S$83,0),1))</f>
        <v/>
      </c>
      <c r="G24" s="200" t="str">
        <f>IF(A24="","",INDEX(výpočty!O$4:O$83,MATCH(startovka!A24,výpočty!S$4:S$83,0),1))</f>
        <v/>
      </c>
      <c r="H24" s="195" t="str">
        <f>IF(A24="","",INDEX(výpočty!P$4:P$83,MATCH(startovka!A24,výpočty!S$4:S$83,0),1))</f>
        <v/>
      </c>
    </row>
    <row r="25" spans="1:8" ht="15.75" customHeight="1">
      <c r="A25" s="207"/>
      <c r="B25" s="199"/>
      <c r="C25" s="200"/>
      <c r="D25" s="200"/>
      <c r="E25" s="200"/>
      <c r="F25" s="200"/>
      <c r="G25" s="200"/>
      <c r="H25" s="195"/>
    </row>
    <row r="26" spans="1:8" ht="15.75" customHeight="1">
      <c r="A26" s="206" t="str">
        <f>IF(startovka!A26="","",INDEX(výpočty!Q$4:Q$83,MATCH(startovka!A26,výpočty!S$4:S$83,0),1))</f>
        <v/>
      </c>
      <c r="B26" s="196" t="str">
        <f>IF(A26="","",INDEX(výpočty!B$4:B$83,MATCH(startovka!A26,výpočty!S$4:S$83,0),1))</f>
        <v/>
      </c>
      <c r="C26" s="197" t="str">
        <f>IF(A26="","",INDEX(výpočty!D$4:D$83,MATCH(startovka!A26,výpočty!S$4:S$83,0),1))</f>
        <v/>
      </c>
      <c r="D26" s="197" t="str">
        <f>IF(A26="","",INDEX(výpočty!G$4:G$83,MATCH(startovka!A26,výpočty!S$4:S$83,0),1))</f>
        <v/>
      </c>
      <c r="E26" s="197" t="str">
        <f>IF(A26="","",INDEX(výpočty!I$4:I$83,MATCH(startovka!A26,výpočty!S$4:S$83,0),1))</f>
        <v/>
      </c>
      <c r="F26" s="197" t="str">
        <f>IF(A26="","",INDEX(výpočty!L$4:L$83,MATCH(startovka!A26,výpočty!S$4:S$83,0),1))</f>
        <v/>
      </c>
      <c r="G26" s="197" t="str">
        <f>IF(A26="","",INDEX(výpočty!O$4:O$83,MATCH(startovka!A26,výpočty!S$4:S$83,0),1))</f>
        <v/>
      </c>
      <c r="H26" s="198" t="str">
        <f>IF(A26="","",INDEX(výpočty!P$4:P$83,MATCH(startovka!A26,výpočty!S$4:S$83,0),1))</f>
        <v/>
      </c>
    </row>
    <row r="27" spans="1:8" ht="15.75" customHeight="1">
      <c r="A27" s="206"/>
      <c r="B27" s="196"/>
      <c r="C27" s="197"/>
      <c r="D27" s="197"/>
      <c r="E27" s="197"/>
      <c r="F27" s="197"/>
      <c r="G27" s="197"/>
      <c r="H27" s="198"/>
    </row>
    <row r="28" spans="1:8" ht="15.75" customHeight="1">
      <c r="A28" s="207" t="str">
        <f>IF(startovka!A28="","",INDEX(výpočty!Q$4:Q$83,MATCH(startovka!A28,výpočty!S$4:S$83,0),1))</f>
        <v/>
      </c>
      <c r="B28" s="199" t="str">
        <f>IF(A28="","",INDEX(výpočty!B$4:B$83,MATCH(startovka!A28,výpočty!S$4:S$83,0),1))</f>
        <v/>
      </c>
      <c r="C28" s="200" t="str">
        <f>IF(A28="","",INDEX(výpočty!D$4:D$83,MATCH(startovka!A28,výpočty!S$4:S$83,0),1))</f>
        <v/>
      </c>
      <c r="D28" s="200" t="str">
        <f>IF(A28="","",INDEX(výpočty!G$4:G$83,MATCH(startovka!A28,výpočty!S$4:S$83,0),1))</f>
        <v/>
      </c>
      <c r="E28" s="200" t="str">
        <f>IF(A28="","",INDEX(výpočty!I$4:I$83,MATCH(startovka!A28,výpočty!S$4:S$83,0),1))</f>
        <v/>
      </c>
      <c r="F28" s="200" t="str">
        <f>IF(A28="","",INDEX(výpočty!L$4:L$83,MATCH(startovka!A28,výpočty!S$4:S$83,0),1))</f>
        <v/>
      </c>
      <c r="G28" s="200" t="str">
        <f>IF(A28="","",INDEX(výpočty!O$4:O$83,MATCH(startovka!A28,výpočty!S$4:S$83,0),1))</f>
        <v/>
      </c>
      <c r="H28" s="195" t="str">
        <f>IF(A28="","",INDEX(výpočty!P$4:P$83,MATCH(startovka!A28,výpočty!S$4:S$83,0),1))</f>
        <v/>
      </c>
    </row>
    <row r="29" spans="1:8" ht="15.75" customHeight="1">
      <c r="A29" s="207"/>
      <c r="B29" s="199"/>
      <c r="C29" s="200"/>
      <c r="D29" s="200"/>
      <c r="E29" s="200"/>
      <c r="F29" s="200"/>
      <c r="G29" s="200"/>
      <c r="H29" s="195"/>
    </row>
    <row r="30" spans="1:8" ht="15.75" customHeight="1">
      <c r="A30" s="206" t="str">
        <f>IF(startovka!A30="","",INDEX(výpočty!Q$4:Q$83,MATCH(startovka!A30,výpočty!S$4:S$83,0),1))</f>
        <v/>
      </c>
      <c r="B30" s="196" t="str">
        <f>IF(A30="","",INDEX(výpočty!B$4:B$83,MATCH(startovka!A30,výpočty!S$4:S$83,0),1))</f>
        <v/>
      </c>
      <c r="C30" s="197" t="str">
        <f>IF(A30="","",INDEX(výpočty!D$4:D$83,MATCH(startovka!A30,výpočty!S$4:S$83,0),1))</f>
        <v/>
      </c>
      <c r="D30" s="197" t="str">
        <f>IF(A30="","",INDEX(výpočty!G$4:G$83,MATCH(startovka!A30,výpočty!S$4:S$83,0),1))</f>
        <v/>
      </c>
      <c r="E30" s="197" t="str">
        <f>IF(A30="","",INDEX(výpočty!I$4:I$83,MATCH(startovka!A30,výpočty!S$4:S$83,0),1))</f>
        <v/>
      </c>
      <c r="F30" s="197" t="str">
        <f>IF(A30="","",INDEX(výpočty!L$4:L$83,MATCH(startovka!A30,výpočty!S$4:S$83,0),1))</f>
        <v/>
      </c>
      <c r="G30" s="197" t="str">
        <f>IF(A30="","",INDEX(výpočty!O$4:O$83,MATCH(startovka!A30,výpočty!S$4:S$83,0),1))</f>
        <v/>
      </c>
      <c r="H30" s="198" t="str">
        <f>IF(A30="","",INDEX(výpočty!P$4:P$83,MATCH(startovka!A30,výpočty!S$4:S$83,0),1))</f>
        <v/>
      </c>
    </row>
    <row r="31" spans="1:8" ht="15.75" customHeight="1">
      <c r="A31" s="206"/>
      <c r="B31" s="196"/>
      <c r="C31" s="197"/>
      <c r="D31" s="197"/>
      <c r="E31" s="197"/>
      <c r="F31" s="197"/>
      <c r="G31" s="197"/>
      <c r="H31" s="198"/>
    </row>
    <row r="32" spans="1:8" ht="15.75" customHeight="1">
      <c r="A32" s="207" t="str">
        <f>IF(startovka!A32="","",INDEX(výpočty!Q$4:Q$83,MATCH(startovka!A32,výpočty!S$4:S$83,0),1))</f>
        <v/>
      </c>
      <c r="B32" s="199" t="str">
        <f>IF(A32="","",INDEX(výpočty!B$4:B$83,MATCH(startovka!A32,výpočty!S$4:S$83,0),1))</f>
        <v/>
      </c>
      <c r="C32" s="200" t="str">
        <f>IF(A32="","",INDEX(výpočty!D$4:D$83,MATCH(startovka!A32,výpočty!S$4:S$83,0),1))</f>
        <v/>
      </c>
      <c r="D32" s="200" t="str">
        <f>IF(A32="","",INDEX(výpočty!G$4:G$83,MATCH(startovka!A32,výpočty!S$4:S$83,0),1))</f>
        <v/>
      </c>
      <c r="E32" s="200" t="str">
        <f>IF(A32="","",INDEX(výpočty!I$4:I$83,MATCH(startovka!A32,výpočty!S$4:S$83,0),1))</f>
        <v/>
      </c>
      <c r="F32" s="200" t="str">
        <f>IF(A32="","",INDEX(výpočty!L$4:L$83,MATCH(startovka!A32,výpočty!S$4:S$83,0),1))</f>
        <v/>
      </c>
      <c r="G32" s="200" t="str">
        <f>IF(A32="","",INDEX(výpočty!O$4:O$83,MATCH(startovka!A32,výpočty!S$4:S$83,0),1))</f>
        <v/>
      </c>
      <c r="H32" s="195" t="str">
        <f>IF(A32="","",INDEX(výpočty!P$4:P$83,MATCH(startovka!A32,výpočty!S$4:S$83,0),1))</f>
        <v/>
      </c>
    </row>
    <row r="33" spans="1:8" ht="15.75" customHeight="1">
      <c r="A33" s="207"/>
      <c r="B33" s="199"/>
      <c r="C33" s="200"/>
      <c r="D33" s="200"/>
      <c r="E33" s="200"/>
      <c r="F33" s="200"/>
      <c r="G33" s="200"/>
      <c r="H33" s="195"/>
    </row>
    <row r="34" spans="1:8" ht="15.75" customHeight="1">
      <c r="A34" s="206" t="str">
        <f>IF(startovka!A34="","",INDEX(výpočty!Q$4:Q$83,MATCH(startovka!A34,výpočty!S$4:S$83,0),1))</f>
        <v/>
      </c>
      <c r="B34" s="196" t="str">
        <f>IF(A34="","",INDEX(výpočty!B$4:B$83,MATCH(startovka!A34,výpočty!S$4:S$83,0),1))</f>
        <v/>
      </c>
      <c r="C34" s="197" t="str">
        <f>IF(A34="","",INDEX(výpočty!D$4:D$83,MATCH(startovka!A34,výpočty!S$4:S$83,0),1))</f>
        <v/>
      </c>
      <c r="D34" s="197" t="str">
        <f>IF(A34="","",INDEX(výpočty!G$4:G$83,MATCH(startovka!A34,výpočty!S$4:S$83,0),1))</f>
        <v/>
      </c>
      <c r="E34" s="197" t="str">
        <f>IF(A34="","",INDEX(výpočty!I$4:I$83,MATCH(startovka!A34,výpočty!S$4:S$83,0),1))</f>
        <v/>
      </c>
      <c r="F34" s="197" t="str">
        <f>IF(A34="","",INDEX(výpočty!L$4:L$83,MATCH(startovka!A34,výpočty!S$4:S$83,0),1))</f>
        <v/>
      </c>
      <c r="G34" s="197" t="str">
        <f>IF(A34="","",INDEX(výpočty!O$4:O$83,MATCH(startovka!A34,výpočty!S$4:S$83,0),1))</f>
        <v/>
      </c>
      <c r="H34" s="198" t="str">
        <f>IF(A34="","",INDEX(výpočty!P$4:P$83,MATCH(startovka!A34,výpočty!S$4:S$83,0),1))</f>
        <v/>
      </c>
    </row>
    <row r="35" spans="1:8" ht="15.75" customHeight="1">
      <c r="A35" s="206"/>
      <c r="B35" s="196"/>
      <c r="C35" s="197"/>
      <c r="D35" s="197"/>
      <c r="E35" s="197"/>
      <c r="F35" s="197"/>
      <c r="G35" s="197"/>
      <c r="H35" s="198"/>
    </row>
    <row r="36" spans="1:8" ht="15.75" customHeight="1">
      <c r="A36" s="207" t="str">
        <f>IF(startovka!A36="","",INDEX(výpočty!Q$4:Q$83,MATCH(startovka!A36,výpočty!S$4:S$83,0),1))</f>
        <v/>
      </c>
      <c r="B36" s="199" t="str">
        <f>IF(A36="","",INDEX(výpočty!B$4:B$83,MATCH(startovka!A36,výpočty!S$4:S$83,0),1))</f>
        <v/>
      </c>
      <c r="C36" s="200" t="str">
        <f>IF(A36="","",INDEX(výpočty!D$4:D$83,MATCH(startovka!A36,výpočty!S$4:S$83,0),1))</f>
        <v/>
      </c>
      <c r="D36" s="200" t="str">
        <f>IF(A36="","",INDEX(výpočty!G$4:G$83,MATCH(startovka!A36,výpočty!S$4:S$83,0),1))</f>
        <v/>
      </c>
      <c r="E36" s="200" t="str">
        <f>IF(A36="","",INDEX(výpočty!I$4:I$83,MATCH(startovka!A36,výpočty!S$4:S$83,0),1))</f>
        <v/>
      </c>
      <c r="F36" s="200" t="str">
        <f>IF(A36="","",INDEX(výpočty!L$4:L$83,MATCH(startovka!A36,výpočty!S$4:S$83,0),1))</f>
        <v/>
      </c>
      <c r="G36" s="200" t="str">
        <f>IF(A36="","",INDEX(výpočty!O$4:O$83,MATCH(startovka!A36,výpočty!S$4:S$83,0),1))</f>
        <v/>
      </c>
      <c r="H36" s="195" t="str">
        <f>IF(A36="","",INDEX(výpočty!P$4:P$83,MATCH(startovka!A36,výpočty!S$4:S$83,0),1))</f>
        <v/>
      </c>
    </row>
    <row r="37" spans="1:8" ht="15.75" customHeight="1">
      <c r="A37" s="207"/>
      <c r="B37" s="199"/>
      <c r="C37" s="200"/>
      <c r="D37" s="200"/>
      <c r="E37" s="200"/>
      <c r="F37" s="200"/>
      <c r="G37" s="200"/>
      <c r="H37" s="195"/>
    </row>
    <row r="38" spans="1:8" ht="15.75" customHeight="1">
      <c r="A38" s="206" t="str">
        <f>IF(startovka!A38="","",INDEX(výpočty!Q$4:Q$83,MATCH(startovka!A38,výpočty!S$4:S$83,0),1))</f>
        <v/>
      </c>
      <c r="B38" s="196" t="str">
        <f>IF(A38="","",INDEX(výpočty!B$4:B$83,MATCH(startovka!A38,výpočty!S$4:S$83,0),1))</f>
        <v/>
      </c>
      <c r="C38" s="197" t="str">
        <f>IF(A38="","",INDEX(výpočty!D$4:D$83,MATCH(startovka!A38,výpočty!S$4:S$83,0),1))</f>
        <v/>
      </c>
      <c r="D38" s="197" t="str">
        <f>IF(A38="","",INDEX(výpočty!G$4:G$83,MATCH(startovka!A38,výpočty!S$4:S$83,0),1))</f>
        <v/>
      </c>
      <c r="E38" s="197" t="str">
        <f>IF(A38="","",INDEX(výpočty!I$4:I$83,MATCH(startovka!A38,výpočty!S$4:S$83,0),1))</f>
        <v/>
      </c>
      <c r="F38" s="197" t="str">
        <f>IF(A38="","",INDEX(výpočty!L$4:L$83,MATCH(startovka!A38,výpočty!S$4:S$83,0),1))</f>
        <v/>
      </c>
      <c r="G38" s="197" t="str">
        <f>IF(A38="","",INDEX(výpočty!O$4:O$83,MATCH(startovka!A38,výpočty!S$4:S$83,0),1))</f>
        <v/>
      </c>
      <c r="H38" s="198" t="str">
        <f>IF(A38="","",INDEX(výpočty!P$4:P$83,MATCH(startovka!A38,výpočty!S$4:S$83,0),1))</f>
        <v/>
      </c>
    </row>
    <row r="39" spans="1:8" ht="15.75" customHeight="1">
      <c r="A39" s="206"/>
      <c r="B39" s="196"/>
      <c r="C39" s="197"/>
      <c r="D39" s="197"/>
      <c r="E39" s="197"/>
      <c r="F39" s="197"/>
      <c r="G39" s="197"/>
      <c r="H39" s="198"/>
    </row>
    <row r="40" spans="1:8" ht="15.75" customHeight="1">
      <c r="A40" s="207" t="str">
        <f>IF(startovka!A40="","",INDEX(výpočty!Q$4:Q$83,MATCH(startovka!A40,výpočty!S$4:S$83,0),1))</f>
        <v/>
      </c>
      <c r="B40" s="199" t="str">
        <f>IF(A40="","",INDEX(výpočty!B$4:B$83,MATCH(startovka!A40,výpočty!S$4:S$83,0),1))</f>
        <v/>
      </c>
      <c r="C40" s="200" t="str">
        <f>IF(A40="","",INDEX(výpočty!D$4:D$83,MATCH(startovka!A40,výpočty!S$4:S$83,0),1))</f>
        <v/>
      </c>
      <c r="D40" s="200" t="str">
        <f>IF(A40="","",INDEX(výpočty!G$4:G$83,MATCH(startovka!A40,výpočty!S$4:S$83,0),1))</f>
        <v/>
      </c>
      <c r="E40" s="200" t="str">
        <f>IF(A40="","",INDEX(výpočty!I$4:I$83,MATCH(startovka!A40,výpočty!S$4:S$83,0),1))</f>
        <v/>
      </c>
      <c r="F40" s="200" t="str">
        <f>IF(A40="","",INDEX(výpočty!L$4:L$83,MATCH(startovka!A40,výpočty!S$4:S$83,0),1))</f>
        <v/>
      </c>
      <c r="G40" s="200" t="str">
        <f>IF(A40="","",INDEX(výpočty!O$4:O$83,MATCH(startovka!A40,výpočty!S$4:S$83,0),1))</f>
        <v/>
      </c>
      <c r="H40" s="195" t="str">
        <f>IF(A40="","",INDEX(výpočty!P$4:P$83,MATCH(startovka!A40,výpočty!S$4:S$83,0),1))</f>
        <v/>
      </c>
    </row>
    <row r="41" spans="1:8" ht="15.75" customHeight="1">
      <c r="A41" s="207"/>
      <c r="B41" s="199"/>
      <c r="C41" s="200"/>
      <c r="D41" s="200"/>
      <c r="E41" s="200"/>
      <c r="F41" s="200"/>
      <c r="G41" s="200"/>
      <c r="H41" s="195"/>
    </row>
    <row r="42" spans="1:8" ht="15.75" customHeight="1">
      <c r="A42" s="206" t="str">
        <f>IF(startovka!A42="","",INDEX(výpočty!Q$4:Q$83,MATCH(startovka!A42,výpočty!S$4:S$83,0),1))</f>
        <v/>
      </c>
      <c r="B42" s="196" t="str">
        <f>IF(A42="","",INDEX(výpočty!B$4:B$83,MATCH(startovka!A42,výpočty!S$4:S$83,0),1))</f>
        <v/>
      </c>
      <c r="C42" s="197" t="str">
        <f>IF(A42="","",INDEX(výpočty!D$4:D$83,MATCH(startovka!A42,výpočty!S$4:S$83,0),1))</f>
        <v/>
      </c>
      <c r="D42" s="197" t="str">
        <f>IF(A42="","",INDEX(výpočty!G$4:G$83,MATCH(startovka!A42,výpočty!S$4:S$83,0),1))</f>
        <v/>
      </c>
      <c r="E42" s="197" t="str">
        <f>IF(A42="","",INDEX(výpočty!I$4:I$83,MATCH(startovka!A42,výpočty!S$4:S$83,0),1))</f>
        <v/>
      </c>
      <c r="F42" s="197" t="str">
        <f>IF(A42="","",INDEX(výpočty!L$4:L$83,MATCH(startovka!A42,výpočty!S$4:S$83,0),1))</f>
        <v/>
      </c>
      <c r="G42" s="197" t="str">
        <f>IF(A42="","",INDEX(výpočty!O$4:O$83,MATCH(startovka!A42,výpočty!S$4:S$83,0),1))</f>
        <v/>
      </c>
      <c r="H42" s="198" t="str">
        <f>IF(A42="","",INDEX(výpočty!P$4:P$83,MATCH(startovka!A42,výpočty!S$4:S$83,0),1))</f>
        <v/>
      </c>
    </row>
    <row r="43" spans="1:8" ht="15.75" customHeight="1">
      <c r="A43" s="206"/>
      <c r="B43" s="196"/>
      <c r="C43" s="197"/>
      <c r="D43" s="197"/>
      <c r="E43" s="197"/>
      <c r="F43" s="197"/>
      <c r="G43" s="197"/>
      <c r="H43" s="198"/>
    </row>
    <row r="44" spans="1:8" ht="15.75" customHeight="1">
      <c r="A44" s="207" t="str">
        <f>IF(startovka!A44="","",INDEX(výpočty!Q$4:Q$83,MATCH(startovka!A44,výpočty!S$4:S$83,0),1))</f>
        <v/>
      </c>
      <c r="B44" s="199" t="str">
        <f>IF(A44="","",INDEX(výpočty!B$4:B$83,MATCH(startovka!A44,výpočty!S$4:S$83,0),1))</f>
        <v/>
      </c>
      <c r="C44" s="200" t="str">
        <f>IF(A44="","",INDEX(výpočty!D$4:D$83,MATCH(startovka!A44,výpočty!S$4:S$83,0),1))</f>
        <v/>
      </c>
      <c r="D44" s="200" t="str">
        <f>IF(A44="","",INDEX(výpočty!G$4:G$83,MATCH(startovka!A44,výpočty!S$4:S$83,0),1))</f>
        <v/>
      </c>
      <c r="E44" s="200" t="str">
        <f>IF(A44="","",INDEX(výpočty!I$4:I$83,MATCH(startovka!A44,výpočty!S$4:S$83,0),1))</f>
        <v/>
      </c>
      <c r="F44" s="200" t="str">
        <f>IF(A44="","",INDEX(výpočty!L$4:L$83,MATCH(startovka!A44,výpočty!S$4:S$83,0),1))</f>
        <v/>
      </c>
      <c r="G44" s="200" t="str">
        <f>IF(A44="","",INDEX(výpočty!O$4:O$83,MATCH(startovka!A44,výpočty!S$4:S$83,0),1))</f>
        <v/>
      </c>
      <c r="H44" s="195" t="str">
        <f>IF(A44="","",INDEX(výpočty!P$4:P$83,MATCH(startovka!A44,výpočty!S$4:S$83,0),1))</f>
        <v/>
      </c>
    </row>
    <row r="45" spans="1:8" ht="15.75" customHeight="1">
      <c r="A45" s="207"/>
      <c r="B45" s="199"/>
      <c r="C45" s="200"/>
      <c r="D45" s="200"/>
      <c r="E45" s="200"/>
      <c r="F45" s="200"/>
      <c r="G45" s="200"/>
      <c r="H45" s="195"/>
    </row>
    <row r="46" spans="1:8" ht="15.75" customHeight="1">
      <c r="A46" s="206" t="str">
        <f>IF(startovka!A46="","",INDEX(výpočty!Q$4:Q$83,MATCH(startovka!A46,výpočty!S$4:S$83,0),1))</f>
        <v/>
      </c>
      <c r="B46" s="196" t="str">
        <f>IF(A46="","",INDEX(výpočty!B$4:B$83,MATCH(startovka!A46,výpočty!S$4:S$83,0),1))</f>
        <v/>
      </c>
      <c r="C46" s="197" t="str">
        <f>IF(A46="","",INDEX(výpočty!D$4:D$83,MATCH(startovka!A46,výpočty!S$4:S$83,0),1))</f>
        <v/>
      </c>
      <c r="D46" s="197" t="str">
        <f>IF(A46="","",INDEX(výpočty!G$4:G$83,MATCH(startovka!A46,výpočty!S$4:S$83,0),1))</f>
        <v/>
      </c>
      <c r="E46" s="197" t="str">
        <f>IF(A46="","",INDEX(výpočty!I$4:I$83,MATCH(startovka!A46,výpočty!S$4:S$83,0),1))</f>
        <v/>
      </c>
      <c r="F46" s="197" t="str">
        <f>IF(A46="","",INDEX(výpočty!L$4:L$83,MATCH(startovka!A46,výpočty!S$4:S$83,0),1))</f>
        <v/>
      </c>
      <c r="G46" s="197" t="str">
        <f>IF(A46="","",INDEX(výpočty!O$4:O$83,MATCH(startovka!A46,výpočty!S$4:S$83,0),1))</f>
        <v/>
      </c>
      <c r="H46" s="198" t="str">
        <f>IF(A46="","",INDEX(výpočty!P$4:P$83,MATCH(startovka!A46,výpočty!S$4:S$83,0),1))</f>
        <v/>
      </c>
    </row>
    <row r="47" spans="1:8" ht="15.75" customHeight="1">
      <c r="A47" s="206"/>
      <c r="B47" s="196"/>
      <c r="C47" s="197"/>
      <c r="D47" s="197"/>
      <c r="E47" s="197"/>
      <c r="F47" s="197"/>
      <c r="G47" s="197"/>
      <c r="H47" s="198"/>
    </row>
    <row r="48" spans="1:8" ht="15.75" customHeight="1">
      <c r="A48" s="207" t="str">
        <f>IF(startovka!A48="","",INDEX(výpočty!Q$4:Q$83,MATCH(startovka!A48,výpočty!S$4:S$83,0),1))</f>
        <v/>
      </c>
      <c r="B48" s="199" t="str">
        <f>IF(A48="","",INDEX(výpočty!B$4:B$83,MATCH(startovka!A48,výpočty!S$4:S$83,0),1))</f>
        <v/>
      </c>
      <c r="C48" s="200" t="str">
        <f>IF(A48="","",INDEX(výpočty!D$4:D$83,MATCH(startovka!A48,výpočty!S$4:S$83,0),1))</f>
        <v/>
      </c>
      <c r="D48" s="200" t="str">
        <f>IF(A48="","",INDEX(výpočty!G$4:G$83,MATCH(startovka!A48,výpočty!S$4:S$83,0),1))</f>
        <v/>
      </c>
      <c r="E48" s="200" t="str">
        <f>IF(A48="","",INDEX(výpočty!I$4:I$83,MATCH(startovka!A48,výpočty!S$4:S$83,0),1))</f>
        <v/>
      </c>
      <c r="F48" s="200" t="str">
        <f>IF(A48="","",INDEX(výpočty!L$4:L$83,MATCH(startovka!A48,výpočty!S$4:S$83,0),1))</f>
        <v/>
      </c>
      <c r="G48" s="200" t="str">
        <f>IF(A48="","",INDEX(výpočty!O$4:O$83,MATCH(startovka!A48,výpočty!S$4:S$83,0),1))</f>
        <v/>
      </c>
      <c r="H48" s="195" t="str">
        <f>IF(A48="","",INDEX(výpočty!P$4:P$83,MATCH(startovka!A48,výpočty!S$4:S$83,0),1))</f>
        <v/>
      </c>
    </row>
    <row r="49" spans="1:8" ht="15.75" customHeight="1">
      <c r="A49" s="207"/>
      <c r="B49" s="199"/>
      <c r="C49" s="200"/>
      <c r="D49" s="200"/>
      <c r="E49" s="200"/>
      <c r="F49" s="200"/>
      <c r="G49" s="200"/>
      <c r="H49" s="195"/>
    </row>
    <row r="50" spans="1:8" ht="15.75" customHeight="1">
      <c r="A50" s="206" t="str">
        <f>IF(startovka!A50="","",INDEX(výpočty!Q$4:Q$83,MATCH(startovka!A50,výpočty!S$4:S$83,0),1))</f>
        <v/>
      </c>
      <c r="B50" s="196" t="str">
        <f>IF(A50="","",INDEX(výpočty!B$4:B$83,MATCH(startovka!A50,výpočty!S$4:S$83,0),1))</f>
        <v/>
      </c>
      <c r="C50" s="197" t="str">
        <f>IF(A50="","",INDEX(výpočty!D$4:D$83,MATCH(startovka!A50,výpočty!S$4:S$83,0),1))</f>
        <v/>
      </c>
      <c r="D50" s="197" t="str">
        <f>IF(A50="","",INDEX(výpočty!G$4:G$83,MATCH(startovka!A50,výpočty!S$4:S$83,0),1))</f>
        <v/>
      </c>
      <c r="E50" s="197" t="str">
        <f>IF(A50="","",INDEX(výpočty!I$4:I$83,MATCH(startovka!A50,výpočty!S$4:S$83,0),1))</f>
        <v/>
      </c>
      <c r="F50" s="197" t="str">
        <f>IF(A50="","",INDEX(výpočty!L$4:L$83,MATCH(startovka!A50,výpočty!S$4:S$83,0),1))</f>
        <v/>
      </c>
      <c r="G50" s="197" t="str">
        <f>IF(A50="","",INDEX(výpočty!O$4:O$83,MATCH(startovka!A50,výpočty!S$4:S$83,0),1))</f>
        <v/>
      </c>
      <c r="H50" s="198" t="str">
        <f>IF(A50="","",INDEX(výpočty!P$4:P$83,MATCH(startovka!A50,výpočty!S$4:S$83,0),1))</f>
        <v/>
      </c>
    </row>
    <row r="51" spans="1:8" ht="15.75" customHeight="1">
      <c r="A51" s="206"/>
      <c r="B51" s="196"/>
      <c r="C51" s="197"/>
      <c r="D51" s="197"/>
      <c r="E51" s="197"/>
      <c r="F51" s="197"/>
      <c r="G51" s="197"/>
      <c r="H51" s="198"/>
    </row>
    <row r="52" spans="1:8" ht="15.75" customHeight="1">
      <c r="A52" s="207" t="str">
        <f>IF(startovka!A52="","",INDEX(výpočty!Q$4:Q$83,MATCH(startovka!A52,výpočty!S$4:S$83,0),1))</f>
        <v/>
      </c>
      <c r="B52" s="199" t="str">
        <f>IF(A52="","",INDEX(výpočty!B$4:B$83,MATCH(startovka!A52,výpočty!S$4:S$83,0),1))</f>
        <v/>
      </c>
      <c r="C52" s="200" t="str">
        <f>IF(A52="","",INDEX(výpočty!D$4:D$83,MATCH(startovka!A52,výpočty!S$4:S$83,0),1))</f>
        <v/>
      </c>
      <c r="D52" s="200" t="str">
        <f>IF(A52="","",INDEX(výpočty!G$4:G$83,MATCH(startovka!A52,výpočty!S$4:S$83,0),1))</f>
        <v/>
      </c>
      <c r="E52" s="200" t="str">
        <f>IF(A52="","",INDEX(výpočty!I$4:I$83,MATCH(startovka!A52,výpočty!S$4:S$83,0),1))</f>
        <v/>
      </c>
      <c r="F52" s="200" t="str">
        <f>IF(A52="","",INDEX(výpočty!L$4:L$83,MATCH(startovka!A52,výpočty!S$4:S$83,0),1))</f>
        <v/>
      </c>
      <c r="G52" s="200" t="str">
        <f>IF(A52="","",INDEX(výpočty!O$4:O$83,MATCH(startovka!A52,výpočty!S$4:S$83,0),1))</f>
        <v/>
      </c>
      <c r="H52" s="195" t="str">
        <f>IF(A52="","",INDEX(výpočty!P$4:P$83,MATCH(startovka!A52,výpočty!S$4:S$83,0),1))</f>
        <v/>
      </c>
    </row>
    <row r="53" spans="1:8" ht="15.75" customHeight="1">
      <c r="A53" s="207"/>
      <c r="B53" s="199"/>
      <c r="C53" s="200"/>
      <c r="D53" s="200"/>
      <c r="E53" s="200"/>
      <c r="F53" s="200"/>
      <c r="G53" s="200"/>
      <c r="H53" s="195"/>
    </row>
    <row r="54" spans="1:8" ht="15.75" customHeight="1">
      <c r="A54" s="206" t="str">
        <f>IF(startovka!A54="","",INDEX(výpočty!Q$4:Q$83,MATCH(startovka!A54,výpočty!S$4:S$83,0),1))</f>
        <v/>
      </c>
      <c r="B54" s="196" t="str">
        <f>IF(A54="","",INDEX(výpočty!B$4:B$83,MATCH(startovka!A54,výpočty!S$4:S$83,0),1))</f>
        <v/>
      </c>
      <c r="C54" s="197" t="str">
        <f>IF(A54="","",INDEX(výpočty!D$4:D$83,MATCH(startovka!A54,výpočty!S$4:S$83,0),1))</f>
        <v/>
      </c>
      <c r="D54" s="197" t="str">
        <f>IF(A54="","",INDEX(výpočty!G$4:G$83,MATCH(startovka!A54,výpočty!S$4:S$83,0),1))</f>
        <v/>
      </c>
      <c r="E54" s="197" t="str">
        <f>IF(A54="","",INDEX(výpočty!I$4:I$83,MATCH(startovka!A54,výpočty!S$4:S$83,0),1))</f>
        <v/>
      </c>
      <c r="F54" s="197" t="str">
        <f>IF(A54="","",INDEX(výpočty!L$4:L$83,MATCH(startovka!A54,výpočty!S$4:S$83,0),1))</f>
        <v/>
      </c>
      <c r="G54" s="197" t="str">
        <f>IF(A54="","",INDEX(výpočty!O$4:O$83,MATCH(startovka!A54,výpočty!S$4:S$83,0),1))</f>
        <v/>
      </c>
      <c r="H54" s="198" t="str">
        <f>IF(A54="","",INDEX(výpočty!P$4:P$83,MATCH(startovka!A54,výpočty!S$4:S$83,0),1))</f>
        <v/>
      </c>
    </row>
    <row r="55" spans="1:8" ht="15.75" customHeight="1">
      <c r="A55" s="206"/>
      <c r="B55" s="196"/>
      <c r="C55" s="197"/>
      <c r="D55" s="197"/>
      <c r="E55" s="197"/>
      <c r="F55" s="197"/>
      <c r="G55" s="197"/>
      <c r="H55" s="198"/>
    </row>
    <row r="56" spans="1:8" ht="15.75" customHeight="1">
      <c r="A56" s="207" t="str">
        <f>IF(startovka!A56="","",INDEX(výpočty!Q$4:Q$83,MATCH(startovka!A56,výpočty!S$4:S$83,0),1))</f>
        <v/>
      </c>
      <c r="B56" s="199" t="str">
        <f>IF(A56="","",INDEX(výpočty!B$4:B$83,MATCH(startovka!A56,výpočty!S$4:S$83,0),1))</f>
        <v/>
      </c>
      <c r="C56" s="200" t="str">
        <f>IF(A56="","",INDEX(výpočty!D$4:D$83,MATCH(startovka!A56,výpočty!S$4:S$83,0),1))</f>
        <v/>
      </c>
      <c r="D56" s="200" t="str">
        <f>IF(A56="","",INDEX(výpočty!G$4:G$83,MATCH(startovka!A56,výpočty!S$4:S$83,0),1))</f>
        <v/>
      </c>
      <c r="E56" s="200" t="str">
        <f>IF(A56="","",INDEX(výpočty!I$4:I$83,MATCH(startovka!A56,výpočty!S$4:S$83,0),1))</f>
        <v/>
      </c>
      <c r="F56" s="200" t="str">
        <f>IF(A56="","",INDEX(výpočty!L$4:L$83,MATCH(startovka!A56,výpočty!S$4:S$83,0),1))</f>
        <v/>
      </c>
      <c r="G56" s="200" t="str">
        <f>IF(A56="","",INDEX(výpočty!O$4:O$83,MATCH(startovka!A56,výpočty!S$4:S$83,0),1))</f>
        <v/>
      </c>
      <c r="H56" s="195" t="str">
        <f>IF(A56="","",INDEX(výpočty!P$4:P$83,MATCH(startovka!A56,výpočty!S$4:S$83,0),1))</f>
        <v/>
      </c>
    </row>
    <row r="57" spans="1:8" ht="15.75" customHeight="1">
      <c r="A57" s="207"/>
      <c r="B57" s="199"/>
      <c r="C57" s="200"/>
      <c r="D57" s="200"/>
      <c r="E57" s="200"/>
      <c r="F57" s="200"/>
      <c r="G57" s="200"/>
      <c r="H57" s="195"/>
    </row>
    <row r="58" spans="1:8" ht="15.75" customHeight="1">
      <c r="A58" s="206" t="str">
        <f>IF(startovka!A58="","",INDEX(výpočty!Q$4:Q$83,MATCH(startovka!A58,výpočty!S$4:S$83,0),1))</f>
        <v/>
      </c>
      <c r="B58" s="196" t="str">
        <f>IF(A58="","",INDEX(výpočty!B$4:B$83,MATCH(startovka!A58,výpočty!S$4:S$83,0),1))</f>
        <v/>
      </c>
      <c r="C58" s="197" t="str">
        <f>IF(A58="","",INDEX(výpočty!D$4:D$83,MATCH(startovka!A58,výpočty!S$4:S$83,0),1))</f>
        <v/>
      </c>
      <c r="D58" s="197" t="str">
        <f>IF(A58="","",INDEX(výpočty!G$4:G$83,MATCH(startovka!A58,výpočty!S$4:S$83,0),1))</f>
        <v/>
      </c>
      <c r="E58" s="197" t="str">
        <f>IF(A58="","",INDEX(výpočty!I$4:I$83,MATCH(startovka!A58,výpočty!S$4:S$83,0),1))</f>
        <v/>
      </c>
      <c r="F58" s="197" t="str">
        <f>IF(A58="","",INDEX(výpočty!L$4:L$83,MATCH(startovka!A58,výpočty!S$4:S$83,0),1))</f>
        <v/>
      </c>
      <c r="G58" s="197" t="str">
        <f>IF(A58="","",INDEX(výpočty!O$4:O$83,MATCH(startovka!A58,výpočty!S$4:S$83,0),1))</f>
        <v/>
      </c>
      <c r="H58" s="198" t="str">
        <f>IF(A58="","",INDEX(výpočty!P$4:P$83,MATCH(startovka!A58,výpočty!S$4:S$83,0),1))</f>
        <v/>
      </c>
    </row>
    <row r="59" spans="1:8" ht="15.75" customHeight="1">
      <c r="A59" s="206"/>
      <c r="B59" s="196"/>
      <c r="C59" s="197"/>
      <c r="D59" s="197"/>
      <c r="E59" s="197"/>
      <c r="F59" s="197"/>
      <c r="G59" s="197"/>
      <c r="H59" s="198"/>
    </row>
    <row r="60" spans="1:8" ht="15.75" customHeight="1">
      <c r="A60" s="207" t="str">
        <f>IF(startovka!A60="","",INDEX(výpočty!Q$4:Q$83,MATCH(startovka!A60,výpočty!S$4:S$83,0),1))</f>
        <v/>
      </c>
      <c r="B60" s="199" t="str">
        <f>IF(A60="","",INDEX(výpočty!B$4:B$83,MATCH(startovka!A60,výpočty!S$4:S$83,0),1))</f>
        <v/>
      </c>
      <c r="C60" s="200" t="str">
        <f>IF(A60="","",INDEX(výpočty!D$4:D$83,MATCH(startovka!A60,výpočty!S$4:S$83,0),1))</f>
        <v/>
      </c>
      <c r="D60" s="200" t="str">
        <f>IF(A60="","",INDEX(výpočty!G$4:G$83,MATCH(startovka!A60,výpočty!S$4:S$83,0),1))</f>
        <v/>
      </c>
      <c r="E60" s="200" t="str">
        <f>IF(A60="","",INDEX(výpočty!I$4:I$83,MATCH(startovka!A60,výpočty!S$4:S$83,0),1))</f>
        <v/>
      </c>
      <c r="F60" s="200" t="str">
        <f>IF(A60="","",INDEX(výpočty!L$4:L$83,MATCH(startovka!A60,výpočty!S$4:S$83,0),1))</f>
        <v/>
      </c>
      <c r="G60" s="200" t="str">
        <f>IF(A60="","",INDEX(výpočty!O$4:O$83,MATCH(startovka!A60,výpočty!S$4:S$83,0),1))</f>
        <v/>
      </c>
      <c r="H60" s="195" t="str">
        <f>IF(A60="","",INDEX(výpočty!P$4:P$83,MATCH(startovka!A60,výpočty!S$4:S$83,0),1))</f>
        <v/>
      </c>
    </row>
    <row r="61" spans="1:8" ht="15.75" customHeight="1">
      <c r="A61" s="207"/>
      <c r="B61" s="199"/>
      <c r="C61" s="200"/>
      <c r="D61" s="200"/>
      <c r="E61" s="200"/>
      <c r="F61" s="200"/>
      <c r="G61" s="200"/>
      <c r="H61" s="195"/>
    </row>
    <row r="62" spans="1:8" ht="15.75" customHeight="1">
      <c r="A62" s="206" t="str">
        <f>IF(startovka!A62="","",INDEX(výpočty!Q$4:Q$83,MATCH(startovka!A62,výpočty!S$4:S$83,0),1))</f>
        <v/>
      </c>
      <c r="B62" s="196" t="str">
        <f>IF(A62="","",INDEX(výpočty!B$4:B$83,MATCH(startovka!A62,výpočty!S$4:S$83,0),1))</f>
        <v/>
      </c>
      <c r="C62" s="197" t="str">
        <f>IF(A62="","",INDEX(výpočty!D$4:D$83,MATCH(startovka!A62,výpočty!S$4:S$83,0),1))</f>
        <v/>
      </c>
      <c r="D62" s="197" t="str">
        <f>IF(A62="","",INDEX(výpočty!G$4:G$83,MATCH(startovka!A62,výpočty!S$4:S$83,0),1))</f>
        <v/>
      </c>
      <c r="E62" s="197" t="str">
        <f>IF(A62="","",INDEX(výpočty!I$4:I$83,MATCH(startovka!A62,výpočty!S$4:S$83,0),1))</f>
        <v/>
      </c>
      <c r="F62" s="197" t="str">
        <f>IF(A62="","",INDEX(výpočty!L$4:L$83,MATCH(startovka!A62,výpočty!S$4:S$83,0),1))</f>
        <v/>
      </c>
      <c r="G62" s="197" t="str">
        <f>IF(A62="","",INDEX(výpočty!O$4:O$83,MATCH(startovka!A62,výpočty!S$4:S$83,0),1))</f>
        <v/>
      </c>
      <c r="H62" s="198" t="str">
        <f>IF(A62="","",INDEX(výpočty!P$4:P$83,MATCH(startovka!A62,výpočty!S$4:S$83,0),1))</f>
        <v/>
      </c>
    </row>
    <row r="63" spans="1:8" ht="15.75" customHeight="1">
      <c r="A63" s="206"/>
      <c r="B63" s="196"/>
      <c r="C63" s="197"/>
      <c r="D63" s="197"/>
      <c r="E63" s="197"/>
      <c r="F63" s="197"/>
      <c r="G63" s="197"/>
      <c r="H63" s="198"/>
    </row>
    <row r="64" spans="1:8" ht="15.75" customHeight="1">
      <c r="A64" s="207" t="str">
        <f>IF(startovka!A64="","",INDEX(výpočty!Q$4:Q$83,MATCH(startovka!A64,výpočty!S$4:S$83,0),1))</f>
        <v/>
      </c>
      <c r="B64" s="199" t="str">
        <f>IF(A64="","",INDEX(výpočty!B$4:B$83,MATCH(startovka!A64,výpočty!S$4:S$83,0),1))</f>
        <v/>
      </c>
      <c r="C64" s="200" t="str">
        <f>IF(A64="","",INDEX(výpočty!D$4:D$83,MATCH(startovka!A64,výpočty!S$4:S$83,0),1))</f>
        <v/>
      </c>
      <c r="D64" s="200" t="str">
        <f>IF(A64="","",INDEX(výpočty!G$4:G$83,MATCH(startovka!A64,výpočty!S$4:S$83,0),1))</f>
        <v/>
      </c>
      <c r="E64" s="200" t="str">
        <f>IF(A64="","",INDEX(výpočty!I$4:I$83,MATCH(startovka!A64,výpočty!S$4:S$83,0),1))</f>
        <v/>
      </c>
      <c r="F64" s="200" t="str">
        <f>IF(A64="","",INDEX(výpočty!L$4:L$83,MATCH(startovka!A64,výpočty!S$4:S$83,0),1))</f>
        <v/>
      </c>
      <c r="G64" s="200" t="str">
        <f>IF(A64="","",INDEX(výpočty!O$4:O$83,MATCH(startovka!A64,výpočty!S$4:S$83,0),1))</f>
        <v/>
      </c>
      <c r="H64" s="195" t="str">
        <f>IF(A64="","",INDEX(výpočty!P$4:P$83,MATCH(startovka!A64,výpočty!S$4:S$83,0),1))</f>
        <v/>
      </c>
    </row>
    <row r="65" spans="1:8" ht="15.75" customHeight="1">
      <c r="A65" s="207"/>
      <c r="B65" s="199"/>
      <c r="C65" s="200"/>
      <c r="D65" s="200"/>
      <c r="E65" s="200"/>
      <c r="F65" s="200"/>
      <c r="G65" s="200"/>
      <c r="H65" s="195"/>
    </row>
    <row r="66" spans="1:8" ht="15.75" customHeight="1">
      <c r="A66" s="206" t="str">
        <f>IF(startovka!A66="","",INDEX(výpočty!Q$4:Q$83,MATCH(startovka!A66,výpočty!S$4:S$83,0),1))</f>
        <v/>
      </c>
      <c r="B66" s="196" t="str">
        <f>IF(A66="","",INDEX(výpočty!B$4:B$83,MATCH(startovka!A66,výpočty!S$4:S$83,0),1))</f>
        <v/>
      </c>
      <c r="C66" s="197" t="str">
        <f>IF(A66="","",INDEX(výpočty!D$4:D$83,MATCH(startovka!A66,výpočty!S$4:S$83,0),1))</f>
        <v/>
      </c>
      <c r="D66" s="197" t="str">
        <f>IF(A66="","",INDEX(výpočty!G$4:G$83,MATCH(startovka!A66,výpočty!S$4:S$83,0),1))</f>
        <v/>
      </c>
      <c r="E66" s="197" t="str">
        <f>IF(A66="","",INDEX(výpočty!I$4:I$83,MATCH(startovka!A66,výpočty!S$4:S$83,0),1))</f>
        <v/>
      </c>
      <c r="F66" s="197" t="str">
        <f>IF(A66="","",INDEX(výpočty!L$4:L$83,MATCH(startovka!A66,výpočty!S$4:S$83,0),1))</f>
        <v/>
      </c>
      <c r="G66" s="197" t="str">
        <f>IF(A66="","",INDEX(výpočty!O$4:O$83,MATCH(startovka!A66,výpočty!S$4:S$83,0),1))</f>
        <v/>
      </c>
      <c r="H66" s="198" t="str">
        <f>IF(A66="","",INDEX(výpočty!P$4:P$83,MATCH(startovka!A66,výpočty!S$4:S$83,0),1))</f>
        <v/>
      </c>
    </row>
    <row r="67" spans="1:8" ht="15.75" customHeight="1">
      <c r="A67" s="206"/>
      <c r="B67" s="196"/>
      <c r="C67" s="197"/>
      <c r="D67" s="197"/>
      <c r="E67" s="197"/>
      <c r="F67" s="197"/>
      <c r="G67" s="197"/>
      <c r="H67" s="198"/>
    </row>
    <row r="68" spans="1:8" ht="15.75" customHeight="1">
      <c r="A68" s="207" t="str">
        <f>IF(startovka!A68="","",INDEX(výpočty!Q$4:Q$83,MATCH(startovka!A68,výpočty!S$4:S$83,0),1))</f>
        <v/>
      </c>
      <c r="B68" s="199" t="str">
        <f>IF(A68="","",INDEX(výpočty!B$4:B$83,MATCH(startovka!A68,výpočty!S$4:S$83,0),1))</f>
        <v/>
      </c>
      <c r="C68" s="200" t="str">
        <f>IF(A68="","",INDEX(výpočty!D$4:D$83,MATCH(startovka!A68,výpočty!S$4:S$83,0),1))</f>
        <v/>
      </c>
      <c r="D68" s="200" t="str">
        <f>IF(A68="","",INDEX(výpočty!G$4:G$83,MATCH(startovka!A68,výpočty!S$4:S$83,0),1))</f>
        <v/>
      </c>
      <c r="E68" s="200" t="str">
        <f>IF(A68="","",INDEX(výpočty!I$4:I$83,MATCH(startovka!A68,výpočty!S$4:S$83,0),1))</f>
        <v/>
      </c>
      <c r="F68" s="200" t="str">
        <f>IF(A68="","",INDEX(výpočty!L$4:L$83,MATCH(startovka!A68,výpočty!S$4:S$83,0),1))</f>
        <v/>
      </c>
      <c r="G68" s="200" t="str">
        <f>IF(A68="","",INDEX(výpočty!O$4:O$83,MATCH(startovka!A68,výpočty!S$4:S$83,0),1))</f>
        <v/>
      </c>
      <c r="H68" s="195" t="str">
        <f>IF(A68="","",INDEX(výpočty!P$4:P$83,MATCH(startovka!A68,výpočty!S$4:S$83,0),1))</f>
        <v/>
      </c>
    </row>
    <row r="69" spans="1:8" ht="15.75" customHeight="1">
      <c r="A69" s="207"/>
      <c r="B69" s="199"/>
      <c r="C69" s="200"/>
      <c r="D69" s="200"/>
      <c r="E69" s="200"/>
      <c r="F69" s="200"/>
      <c r="G69" s="200"/>
      <c r="H69" s="195"/>
    </row>
    <row r="70" spans="1:8" ht="15.75" customHeight="1">
      <c r="A70" s="206" t="str">
        <f>IF(startovka!A70="","",INDEX(výpočty!Q$4:Q$83,MATCH(startovka!A70,výpočty!S$4:S$83,0),1))</f>
        <v/>
      </c>
      <c r="B70" s="196" t="str">
        <f>IF(A70="","",INDEX(výpočty!B$4:B$83,MATCH(startovka!A70,výpočty!S$4:S$83,0),1))</f>
        <v/>
      </c>
      <c r="C70" s="197" t="str">
        <f>IF(A70="","",INDEX(výpočty!D$4:D$83,MATCH(startovka!A70,výpočty!S$4:S$83,0),1))</f>
        <v/>
      </c>
      <c r="D70" s="197" t="str">
        <f>IF(A70="","",INDEX(výpočty!G$4:G$83,MATCH(startovka!A70,výpočty!S$4:S$83,0),1))</f>
        <v/>
      </c>
      <c r="E70" s="197" t="str">
        <f>IF(A70="","",INDEX(výpočty!I$4:I$83,MATCH(startovka!A70,výpočty!S$4:S$83,0),1))</f>
        <v/>
      </c>
      <c r="F70" s="197" t="str">
        <f>IF(A70="","",INDEX(výpočty!L$4:L$83,MATCH(startovka!A70,výpočty!S$4:S$83,0),1))</f>
        <v/>
      </c>
      <c r="G70" s="197" t="str">
        <f>IF(A70="","",INDEX(výpočty!O$4:O$83,MATCH(startovka!A70,výpočty!S$4:S$83,0),1))</f>
        <v/>
      </c>
      <c r="H70" s="198" t="str">
        <f>IF(A70="","",INDEX(výpočty!P$4:P$83,MATCH(startovka!A70,výpočty!S$4:S$83,0),1))</f>
        <v/>
      </c>
    </row>
    <row r="71" spans="1:8" ht="15.75" customHeight="1">
      <c r="A71" s="206"/>
      <c r="B71" s="196"/>
      <c r="C71" s="197"/>
      <c r="D71" s="197"/>
      <c r="E71" s="197"/>
      <c r="F71" s="197"/>
      <c r="G71" s="197"/>
      <c r="H71" s="198"/>
    </row>
    <row r="72" spans="1:8" ht="15.75" customHeight="1">
      <c r="A72" s="207" t="str">
        <f>IF(startovka!A72="","",INDEX(výpočty!Q$4:Q$83,MATCH(startovka!A72,výpočty!S$4:S$83,0),1))</f>
        <v/>
      </c>
      <c r="B72" s="199" t="str">
        <f>IF(A72="","",INDEX(výpočty!B$4:B$83,MATCH(startovka!A72,výpočty!S$4:S$83,0),1))</f>
        <v/>
      </c>
      <c r="C72" s="200" t="str">
        <f>IF(A72="","",INDEX(výpočty!D$4:D$83,MATCH(startovka!A72,výpočty!S$4:S$83,0),1))</f>
        <v/>
      </c>
      <c r="D72" s="200" t="str">
        <f>IF(A72="","",INDEX(výpočty!G$4:G$83,MATCH(startovka!A72,výpočty!S$4:S$83,0),1))</f>
        <v/>
      </c>
      <c r="E72" s="200" t="str">
        <f>IF(A72="","",INDEX(výpočty!I$4:I$83,MATCH(startovka!A72,výpočty!S$4:S$83,0),1))</f>
        <v/>
      </c>
      <c r="F72" s="200" t="str">
        <f>IF(A72="","",INDEX(výpočty!L$4:L$83,MATCH(startovka!A72,výpočty!S$4:S$83,0),1))</f>
        <v/>
      </c>
      <c r="G72" s="200" t="str">
        <f>IF(A72="","",INDEX(výpočty!O$4:O$83,MATCH(startovka!A72,výpočty!S$4:S$83,0),1))</f>
        <v/>
      </c>
      <c r="H72" s="195" t="str">
        <f>IF(A72="","",INDEX(výpočty!P$4:P$83,MATCH(startovka!A72,výpočty!S$4:S$83,0),1))</f>
        <v/>
      </c>
    </row>
    <row r="73" spans="1:8" ht="15.75" customHeight="1">
      <c r="A73" s="207"/>
      <c r="B73" s="199"/>
      <c r="C73" s="200"/>
      <c r="D73" s="200"/>
      <c r="E73" s="200"/>
      <c r="F73" s="200"/>
      <c r="G73" s="200"/>
      <c r="H73" s="195"/>
    </row>
    <row r="74" spans="1:8" ht="15.75" customHeight="1">
      <c r="A74" s="206" t="str">
        <f>IF(startovka!A74="","",INDEX(výpočty!Q$4:Q$83,MATCH(startovka!A74,výpočty!S$4:S$83,0),1))</f>
        <v/>
      </c>
      <c r="B74" s="196" t="str">
        <f>IF(A74="","",INDEX(výpočty!B$4:B$83,MATCH(startovka!A74,výpočty!S$4:S$83,0),1))</f>
        <v/>
      </c>
      <c r="C74" s="197" t="str">
        <f>IF(A74="","",INDEX(výpočty!D$4:D$83,MATCH(startovka!A74,výpočty!S$4:S$83,0),1))</f>
        <v/>
      </c>
      <c r="D74" s="197" t="str">
        <f>IF(A74="","",INDEX(výpočty!G$4:G$83,MATCH(startovka!A74,výpočty!S$4:S$83,0),1))</f>
        <v/>
      </c>
      <c r="E74" s="197" t="str">
        <f>IF(A74="","",INDEX(výpočty!I$4:I$83,MATCH(startovka!A74,výpočty!S$4:S$83,0),1))</f>
        <v/>
      </c>
      <c r="F74" s="197" t="str">
        <f>IF(A74="","",INDEX(výpočty!L$4:L$83,MATCH(startovka!A74,výpočty!S$4:S$83,0),1))</f>
        <v/>
      </c>
      <c r="G74" s="197" t="str">
        <f>IF(A74="","",INDEX(výpočty!O$4:O$83,MATCH(startovka!A74,výpočty!S$4:S$83,0),1))</f>
        <v/>
      </c>
      <c r="H74" s="198" t="str">
        <f>IF(A74="","",INDEX(výpočty!P$4:P$83,MATCH(startovka!A74,výpočty!S$4:S$83,0),1))</f>
        <v/>
      </c>
    </row>
    <row r="75" spans="1:8" ht="15.75" customHeight="1">
      <c r="A75" s="206"/>
      <c r="B75" s="196"/>
      <c r="C75" s="197"/>
      <c r="D75" s="197"/>
      <c r="E75" s="197"/>
      <c r="F75" s="197"/>
      <c r="G75" s="197"/>
      <c r="H75" s="198"/>
    </row>
    <row r="76" spans="1:8" ht="15.75" customHeight="1">
      <c r="A76" s="207" t="str">
        <f>IF(startovka!A76="","",INDEX(výpočty!Q$4:Q$83,MATCH(startovka!A76,výpočty!S$4:S$83,0),1))</f>
        <v/>
      </c>
      <c r="B76" s="199" t="str">
        <f>IF(A76="","",INDEX(výpočty!B$4:B$83,MATCH(startovka!A76,výpočty!S$4:S$83,0),1))</f>
        <v/>
      </c>
      <c r="C76" s="200" t="str">
        <f>IF(A76="","",INDEX(výpočty!D$4:D$83,MATCH(startovka!A76,výpočty!S$4:S$83,0),1))</f>
        <v/>
      </c>
      <c r="D76" s="200" t="str">
        <f>IF(A76="","",INDEX(výpočty!G$4:G$83,MATCH(startovka!A76,výpočty!S$4:S$83,0),1))</f>
        <v/>
      </c>
      <c r="E76" s="200" t="str">
        <f>IF(A76="","",INDEX(výpočty!I$4:I$83,MATCH(startovka!A76,výpočty!S$4:S$83,0),1))</f>
        <v/>
      </c>
      <c r="F76" s="200" t="str">
        <f>IF(A76="","",INDEX(výpočty!L$4:L$83,MATCH(startovka!A76,výpočty!S$4:S$83,0),1))</f>
        <v/>
      </c>
      <c r="G76" s="200" t="str">
        <f>IF(A76="","",INDEX(výpočty!O$4:O$83,MATCH(startovka!A76,výpočty!S$4:S$83,0),1))</f>
        <v/>
      </c>
      <c r="H76" s="195" t="str">
        <f>IF(A76="","",INDEX(výpočty!P$4:P$83,MATCH(startovka!A76,výpočty!S$4:S$83,0),1))</f>
        <v/>
      </c>
    </row>
    <row r="77" spans="1:8" ht="15.75" customHeight="1">
      <c r="A77" s="207"/>
      <c r="B77" s="199"/>
      <c r="C77" s="200"/>
      <c r="D77" s="200"/>
      <c r="E77" s="200"/>
      <c r="F77" s="200"/>
      <c r="G77" s="200"/>
      <c r="H77" s="195"/>
    </row>
    <row r="78" spans="1:8" ht="15.75" customHeight="1">
      <c r="A78" s="206" t="str">
        <f>IF(startovka!A78="","",INDEX(výpočty!Q$4:Q$83,MATCH(startovka!A78,výpočty!S$4:S$83,0),1))</f>
        <v/>
      </c>
      <c r="B78" s="196" t="str">
        <f>IF(A78="","",INDEX(výpočty!B$4:B$83,MATCH(startovka!A78,výpočty!S$4:S$83,0),1))</f>
        <v/>
      </c>
      <c r="C78" s="197" t="str">
        <f>IF(A78="","",INDEX(výpočty!D$4:D$83,MATCH(startovka!A78,výpočty!S$4:S$83,0),1))</f>
        <v/>
      </c>
      <c r="D78" s="197" t="str">
        <f>IF(A78="","",INDEX(výpočty!G$4:G$83,MATCH(startovka!A78,výpočty!S$4:S$83,0),1))</f>
        <v/>
      </c>
      <c r="E78" s="197" t="str">
        <f>IF(A78="","",INDEX(výpočty!I$4:I$83,MATCH(startovka!A78,výpočty!S$4:S$83,0),1))</f>
        <v/>
      </c>
      <c r="F78" s="197" t="str">
        <f>IF(A78="","",INDEX(výpočty!L$4:L$83,MATCH(startovka!A78,výpočty!S$4:S$83,0),1))</f>
        <v/>
      </c>
      <c r="G78" s="197" t="str">
        <f>IF(A78="","",INDEX(výpočty!O$4:O$83,MATCH(startovka!A78,výpočty!S$4:S$83,0),1))</f>
        <v/>
      </c>
      <c r="H78" s="198" t="str">
        <f>IF(A78="","",INDEX(výpočty!P$4:P$83,MATCH(startovka!A78,výpočty!S$4:S$83,0),1))</f>
        <v/>
      </c>
    </row>
    <row r="79" spans="1:8" ht="15.75" customHeight="1">
      <c r="A79" s="206"/>
      <c r="B79" s="196"/>
      <c r="C79" s="197"/>
      <c r="D79" s="197"/>
      <c r="E79" s="197"/>
      <c r="F79" s="197"/>
      <c r="G79" s="197"/>
      <c r="H79" s="198"/>
    </row>
    <row r="80" spans="1:8" ht="15.75" customHeight="1">
      <c r="A80" s="207" t="str">
        <f>IF(startovka!A80="","",INDEX(výpočty!Q$4:Q$83,MATCH(startovka!A80,výpočty!S$4:S$83,0),1))</f>
        <v/>
      </c>
      <c r="B80" s="199" t="str">
        <f>IF(A80="","",INDEX(výpočty!B$4:B$83,MATCH(startovka!A80,výpočty!S$4:S$83,0),1))</f>
        <v/>
      </c>
      <c r="C80" s="200" t="str">
        <f>IF(A80="","",INDEX(výpočty!D$4:D$83,MATCH(startovka!A80,výpočty!S$4:S$83,0),1))</f>
        <v/>
      </c>
      <c r="D80" s="200" t="str">
        <f>IF(A80="","",INDEX(výpočty!G$4:G$83,MATCH(startovka!A80,výpočty!S$4:S$83,0),1))</f>
        <v/>
      </c>
      <c r="E80" s="200" t="str">
        <f>IF(A80="","",INDEX(výpočty!I$4:I$83,MATCH(startovka!A80,výpočty!S$4:S$83,0),1))</f>
        <v/>
      </c>
      <c r="F80" s="200" t="str">
        <f>IF(A80="","",INDEX(výpočty!L$4:L$83,MATCH(startovka!A80,výpočty!S$4:S$83,0),1))</f>
        <v/>
      </c>
      <c r="G80" s="200" t="str">
        <f>IF(A80="","",INDEX(výpočty!O$4:O$83,MATCH(startovka!A80,výpočty!S$4:S$83,0),1))</f>
        <v/>
      </c>
      <c r="H80" s="195" t="str">
        <f>IF(A80="","",INDEX(výpočty!P$4:P$83,MATCH(startovka!A80,výpočty!S$4:S$83,0),1))</f>
        <v/>
      </c>
    </row>
    <row r="81" spans="1:8" ht="15.75" customHeight="1">
      <c r="A81" s="207"/>
      <c r="B81" s="199"/>
      <c r="C81" s="200"/>
      <c r="D81" s="200"/>
      <c r="E81" s="200"/>
      <c r="F81" s="200"/>
      <c r="G81" s="200"/>
      <c r="H81" s="195"/>
    </row>
    <row r="82" spans="1:8" ht="15.75" customHeight="1">
      <c r="A82" s="206" t="str">
        <f>IF(startovka!A82="","",INDEX(výpočty!Q$4:Q$83,MATCH(startovka!A82,výpočty!S$4:S$83,0),1))</f>
        <v/>
      </c>
      <c r="B82" s="196" t="str">
        <f>IF(A82="","",INDEX(výpočty!B$4:B$83,MATCH(startovka!A82,výpočty!S$4:S$83,0),1))</f>
        <v/>
      </c>
      <c r="C82" s="197" t="str">
        <f>IF(A82="","",INDEX(výpočty!D$4:D$83,MATCH(startovka!A82,výpočty!S$4:S$83,0),1))</f>
        <v/>
      </c>
      <c r="D82" s="197" t="str">
        <f>IF(A82="","",INDEX(výpočty!G$4:G$83,MATCH(startovka!A82,výpočty!S$4:S$83,0),1))</f>
        <v/>
      </c>
      <c r="E82" s="197" t="str">
        <f>IF(A82="","",INDEX(výpočty!I$4:I$83,MATCH(startovka!A82,výpočty!S$4:S$83,0),1))</f>
        <v/>
      </c>
      <c r="F82" s="197" t="str">
        <f>IF(A82="","",INDEX(výpočty!L$4:L$83,MATCH(startovka!A82,výpočty!S$4:S$83,0),1))</f>
        <v/>
      </c>
      <c r="G82" s="197" t="str">
        <f>IF(A82="","",INDEX(výpočty!O$4:O$83,MATCH(startovka!A82,výpočty!S$4:S$83,0),1))</f>
        <v/>
      </c>
      <c r="H82" s="198" t="str">
        <f>IF(A82="","",INDEX(výpočty!P$4:P$83,MATCH(startovka!A82,výpočty!S$4:S$83,0),1))</f>
        <v/>
      </c>
    </row>
    <row r="83" spans="1:8" ht="15.75" customHeight="1">
      <c r="A83" s="206"/>
      <c r="B83" s="196"/>
      <c r="C83" s="197"/>
      <c r="D83" s="197"/>
      <c r="E83" s="197"/>
      <c r="F83" s="197"/>
      <c r="G83" s="197"/>
      <c r="H83" s="198"/>
    </row>
  </sheetData>
  <sheetProtection sheet="1" objects="1" scenarios="1"/>
  <mergeCells count="328">
    <mergeCell ref="H2:H3"/>
    <mergeCell ref="A4:A5"/>
    <mergeCell ref="A6:A7"/>
    <mergeCell ref="A8:A9"/>
    <mergeCell ref="A10:A11"/>
    <mergeCell ref="A12:A13"/>
    <mergeCell ref="C4:C5"/>
    <mergeCell ref="D4:D5"/>
    <mergeCell ref="E4:E5"/>
    <mergeCell ref="F4:F5"/>
    <mergeCell ref="A2:A3"/>
    <mergeCell ref="C2:C3"/>
    <mergeCell ref="D2:D3"/>
    <mergeCell ref="E2:E3"/>
    <mergeCell ref="F2:F3"/>
    <mergeCell ref="G2:G3"/>
    <mergeCell ref="G8:G9"/>
    <mergeCell ref="H8:H9"/>
    <mergeCell ref="G6:G7"/>
    <mergeCell ref="H6:H7"/>
    <mergeCell ref="A76:A77"/>
    <mergeCell ref="A78:A79"/>
    <mergeCell ref="A80:A81"/>
    <mergeCell ref="A82:A83"/>
    <mergeCell ref="B4:B5"/>
    <mergeCell ref="B6:B7"/>
    <mergeCell ref="B8:B9"/>
    <mergeCell ref="B10:B11"/>
    <mergeCell ref="B14:B15"/>
    <mergeCell ref="A62:A63"/>
    <mergeCell ref="A64:A65"/>
    <mergeCell ref="A66:A67"/>
    <mergeCell ref="A68:A69"/>
    <mergeCell ref="A70:A71"/>
    <mergeCell ref="A72:A73"/>
    <mergeCell ref="A50:A51"/>
    <mergeCell ref="A52:A53"/>
    <mergeCell ref="A54:A55"/>
    <mergeCell ref="A56:A57"/>
    <mergeCell ref="A58:A59"/>
    <mergeCell ref="A60:A61"/>
    <mergeCell ref="A38:A39"/>
    <mergeCell ref="A40:A41"/>
    <mergeCell ref="A42:A43"/>
    <mergeCell ref="C14:C15"/>
    <mergeCell ref="D14:D15"/>
    <mergeCell ref="E14:E15"/>
    <mergeCell ref="F14:F15"/>
    <mergeCell ref="G14:G15"/>
    <mergeCell ref="H14:H15"/>
    <mergeCell ref="A74:A75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H16:H17"/>
    <mergeCell ref="B18:B19"/>
    <mergeCell ref="A1:H1"/>
    <mergeCell ref="B12:B13"/>
    <mergeCell ref="C12:C13"/>
    <mergeCell ref="D12:D13"/>
    <mergeCell ref="E12:E13"/>
    <mergeCell ref="F12:F13"/>
    <mergeCell ref="G12:G13"/>
    <mergeCell ref="H12:H13"/>
    <mergeCell ref="C10:C11"/>
    <mergeCell ref="D10:D11"/>
    <mergeCell ref="E10:E11"/>
    <mergeCell ref="F10:F11"/>
    <mergeCell ref="G10:G11"/>
    <mergeCell ref="H10:H11"/>
    <mergeCell ref="C8:C9"/>
    <mergeCell ref="D8:D9"/>
    <mergeCell ref="E8:E9"/>
    <mergeCell ref="F8:F9"/>
    <mergeCell ref="G4:G5"/>
    <mergeCell ref="H4:H5"/>
    <mergeCell ref="C6:C7"/>
    <mergeCell ref="D6:D7"/>
    <mergeCell ref="E6:E7"/>
    <mergeCell ref="F6:F7"/>
    <mergeCell ref="C18:C19"/>
    <mergeCell ref="D18:D19"/>
    <mergeCell ref="E18:E19"/>
    <mergeCell ref="F18:F19"/>
    <mergeCell ref="G18:G19"/>
    <mergeCell ref="H18:H19"/>
    <mergeCell ref="B16:B17"/>
    <mergeCell ref="C16:C17"/>
    <mergeCell ref="D16:D17"/>
    <mergeCell ref="E16:E17"/>
    <mergeCell ref="F16:F17"/>
    <mergeCell ref="G16:G17"/>
    <mergeCell ref="H20:H21"/>
    <mergeCell ref="B22:B23"/>
    <mergeCell ref="C22:C23"/>
    <mergeCell ref="D22:D23"/>
    <mergeCell ref="E22:E23"/>
    <mergeCell ref="F22:F23"/>
    <mergeCell ref="G22:G23"/>
    <mergeCell ref="H22:H23"/>
    <mergeCell ref="B20:B21"/>
    <mergeCell ref="C20:C21"/>
    <mergeCell ref="D20:D21"/>
    <mergeCell ref="E20:E21"/>
    <mergeCell ref="F20:F21"/>
    <mergeCell ref="G20:G21"/>
    <mergeCell ref="H24:H25"/>
    <mergeCell ref="B26:B27"/>
    <mergeCell ref="C26:C27"/>
    <mergeCell ref="D26:D27"/>
    <mergeCell ref="E26:E27"/>
    <mergeCell ref="F26:F27"/>
    <mergeCell ref="G26:G27"/>
    <mergeCell ref="H26:H27"/>
    <mergeCell ref="B24:B25"/>
    <mergeCell ref="C24:C25"/>
    <mergeCell ref="D24:D25"/>
    <mergeCell ref="E24:E25"/>
    <mergeCell ref="F24:F25"/>
    <mergeCell ref="G24:G25"/>
    <mergeCell ref="H28:H29"/>
    <mergeCell ref="B30:B31"/>
    <mergeCell ref="C30:C31"/>
    <mergeCell ref="D30:D31"/>
    <mergeCell ref="E30:E31"/>
    <mergeCell ref="F30:F31"/>
    <mergeCell ref="G30:G31"/>
    <mergeCell ref="H30:H31"/>
    <mergeCell ref="B28:B29"/>
    <mergeCell ref="C28:C29"/>
    <mergeCell ref="D28:D29"/>
    <mergeCell ref="E28:E29"/>
    <mergeCell ref="F28:F29"/>
    <mergeCell ref="G28:G29"/>
    <mergeCell ref="H32:H33"/>
    <mergeCell ref="B34:B35"/>
    <mergeCell ref="C34:C35"/>
    <mergeCell ref="D34:D35"/>
    <mergeCell ref="E34:E35"/>
    <mergeCell ref="F34:F35"/>
    <mergeCell ref="G34:G35"/>
    <mergeCell ref="H34:H35"/>
    <mergeCell ref="B32:B33"/>
    <mergeCell ref="C32:C33"/>
    <mergeCell ref="D32:D33"/>
    <mergeCell ref="E32:E33"/>
    <mergeCell ref="F32:F33"/>
    <mergeCell ref="G32:G33"/>
    <mergeCell ref="H36:H37"/>
    <mergeCell ref="B38:B39"/>
    <mergeCell ref="C38:C39"/>
    <mergeCell ref="D38:D39"/>
    <mergeCell ref="E38:E39"/>
    <mergeCell ref="F38:F39"/>
    <mergeCell ref="G38:G39"/>
    <mergeCell ref="H38:H39"/>
    <mergeCell ref="B36:B37"/>
    <mergeCell ref="C36:C37"/>
    <mergeCell ref="D36:D37"/>
    <mergeCell ref="E36:E37"/>
    <mergeCell ref="F36:F37"/>
    <mergeCell ref="G36:G37"/>
    <mergeCell ref="H40:H41"/>
    <mergeCell ref="B42:B43"/>
    <mergeCell ref="C42:C43"/>
    <mergeCell ref="D42:D43"/>
    <mergeCell ref="E42:E43"/>
    <mergeCell ref="F42:F43"/>
    <mergeCell ref="G42:G43"/>
    <mergeCell ref="H42:H43"/>
    <mergeCell ref="B40:B41"/>
    <mergeCell ref="C40:C41"/>
    <mergeCell ref="D40:D41"/>
    <mergeCell ref="E40:E41"/>
    <mergeCell ref="F40:F41"/>
    <mergeCell ref="G40:G41"/>
    <mergeCell ref="H44:H45"/>
    <mergeCell ref="B46:B47"/>
    <mergeCell ref="C46:C47"/>
    <mergeCell ref="D46:D47"/>
    <mergeCell ref="E46:E47"/>
    <mergeCell ref="F46:F47"/>
    <mergeCell ref="G46:G47"/>
    <mergeCell ref="H46:H47"/>
    <mergeCell ref="B44:B45"/>
    <mergeCell ref="C44:C45"/>
    <mergeCell ref="D44:D45"/>
    <mergeCell ref="E44:E45"/>
    <mergeCell ref="F44:F45"/>
    <mergeCell ref="G44:G45"/>
    <mergeCell ref="H48:H49"/>
    <mergeCell ref="B50:B51"/>
    <mergeCell ref="C50:C51"/>
    <mergeCell ref="D50:D51"/>
    <mergeCell ref="E50:E51"/>
    <mergeCell ref="F50:F51"/>
    <mergeCell ref="G50:G51"/>
    <mergeCell ref="H50:H51"/>
    <mergeCell ref="B48:B49"/>
    <mergeCell ref="C48:C49"/>
    <mergeCell ref="D48:D49"/>
    <mergeCell ref="E48:E49"/>
    <mergeCell ref="F48:F49"/>
    <mergeCell ref="G48:G49"/>
    <mergeCell ref="H52:H53"/>
    <mergeCell ref="B54:B55"/>
    <mergeCell ref="C54:C55"/>
    <mergeCell ref="D54:D55"/>
    <mergeCell ref="E54:E55"/>
    <mergeCell ref="F54:F55"/>
    <mergeCell ref="G54:G55"/>
    <mergeCell ref="H54:H55"/>
    <mergeCell ref="B52:B53"/>
    <mergeCell ref="C52:C53"/>
    <mergeCell ref="D52:D53"/>
    <mergeCell ref="E52:E53"/>
    <mergeCell ref="F52:F53"/>
    <mergeCell ref="G52:G53"/>
    <mergeCell ref="H56:H57"/>
    <mergeCell ref="B58:B59"/>
    <mergeCell ref="C58:C59"/>
    <mergeCell ref="D58:D59"/>
    <mergeCell ref="E58:E59"/>
    <mergeCell ref="F58:F59"/>
    <mergeCell ref="G58:G59"/>
    <mergeCell ref="H58:H59"/>
    <mergeCell ref="B56:B57"/>
    <mergeCell ref="C56:C57"/>
    <mergeCell ref="D56:D57"/>
    <mergeCell ref="E56:E57"/>
    <mergeCell ref="F56:F57"/>
    <mergeCell ref="G56:G57"/>
    <mergeCell ref="H60:H61"/>
    <mergeCell ref="B62:B63"/>
    <mergeCell ref="C62:C63"/>
    <mergeCell ref="D62:D63"/>
    <mergeCell ref="E62:E63"/>
    <mergeCell ref="F62:F63"/>
    <mergeCell ref="G62:G63"/>
    <mergeCell ref="H62:H63"/>
    <mergeCell ref="B60:B61"/>
    <mergeCell ref="C60:C61"/>
    <mergeCell ref="D60:D61"/>
    <mergeCell ref="E60:E61"/>
    <mergeCell ref="F60:F61"/>
    <mergeCell ref="G60:G61"/>
    <mergeCell ref="H64:H65"/>
    <mergeCell ref="B66:B67"/>
    <mergeCell ref="C66:C67"/>
    <mergeCell ref="D66:D67"/>
    <mergeCell ref="E66:E67"/>
    <mergeCell ref="F66:F67"/>
    <mergeCell ref="G66:G67"/>
    <mergeCell ref="H66:H67"/>
    <mergeCell ref="B64:B65"/>
    <mergeCell ref="C64:C65"/>
    <mergeCell ref="D64:D65"/>
    <mergeCell ref="E64:E65"/>
    <mergeCell ref="F64:F65"/>
    <mergeCell ref="G64:G65"/>
    <mergeCell ref="H68:H69"/>
    <mergeCell ref="B70:B71"/>
    <mergeCell ref="C70:C71"/>
    <mergeCell ref="D70:D71"/>
    <mergeCell ref="E70:E71"/>
    <mergeCell ref="F70:F71"/>
    <mergeCell ref="G70:G71"/>
    <mergeCell ref="H70:H71"/>
    <mergeCell ref="B68:B69"/>
    <mergeCell ref="C68:C69"/>
    <mergeCell ref="D68:D69"/>
    <mergeCell ref="E68:E69"/>
    <mergeCell ref="F68:F69"/>
    <mergeCell ref="G68:G69"/>
    <mergeCell ref="H72:H73"/>
    <mergeCell ref="B74:B75"/>
    <mergeCell ref="C74:C75"/>
    <mergeCell ref="D74:D75"/>
    <mergeCell ref="E74:E75"/>
    <mergeCell ref="F74:F75"/>
    <mergeCell ref="G74:G75"/>
    <mergeCell ref="H74:H75"/>
    <mergeCell ref="B72:B73"/>
    <mergeCell ref="C72:C73"/>
    <mergeCell ref="D72:D73"/>
    <mergeCell ref="E72:E73"/>
    <mergeCell ref="F72:F73"/>
    <mergeCell ref="G72:G73"/>
    <mergeCell ref="H76:H77"/>
    <mergeCell ref="B78:B79"/>
    <mergeCell ref="C78:C79"/>
    <mergeCell ref="D78:D79"/>
    <mergeCell ref="E78:E79"/>
    <mergeCell ref="F78:F79"/>
    <mergeCell ref="G78:G79"/>
    <mergeCell ref="H78:H79"/>
    <mergeCell ref="B76:B77"/>
    <mergeCell ref="C76:C77"/>
    <mergeCell ref="D76:D77"/>
    <mergeCell ref="E76:E77"/>
    <mergeCell ref="F76:F77"/>
    <mergeCell ref="G76:G77"/>
    <mergeCell ref="H80:H81"/>
    <mergeCell ref="B82:B83"/>
    <mergeCell ref="C82:C83"/>
    <mergeCell ref="D82:D83"/>
    <mergeCell ref="E82:E83"/>
    <mergeCell ref="F82:F83"/>
    <mergeCell ref="G82:G83"/>
    <mergeCell ref="H82:H83"/>
    <mergeCell ref="B80:B81"/>
    <mergeCell ref="C80:C81"/>
    <mergeCell ref="D80:D81"/>
    <mergeCell ref="E80:E81"/>
    <mergeCell ref="F80:F81"/>
    <mergeCell ref="G80:G81"/>
  </mergeCells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T83"/>
  <sheetViews>
    <sheetView workbookViewId="0">
      <selection activeCell="S4" sqref="S4:S5"/>
    </sheetView>
  </sheetViews>
  <sheetFormatPr defaultRowHeight="14.5"/>
  <cols>
    <col min="16" max="18" width="15" customWidth="1"/>
    <col min="22" max="22" width="11.08984375" customWidth="1"/>
  </cols>
  <sheetData>
    <row r="1" spans="1:46">
      <c r="A1" t="str">
        <f>startovka!A1</f>
        <v>Plamen</v>
      </c>
      <c r="T1" t="s">
        <v>62</v>
      </c>
      <c r="Y1" t="s">
        <v>70</v>
      </c>
      <c r="AE1" t="s">
        <v>64</v>
      </c>
      <c r="AJ1" t="s">
        <v>71</v>
      </c>
      <c r="AP1" t="s">
        <v>72</v>
      </c>
    </row>
    <row r="2" spans="1:46">
      <c r="A2" t="str">
        <f>startovka!A2</f>
        <v>startovní číslo</v>
      </c>
      <c r="C2" s="218" t="s">
        <v>62</v>
      </c>
      <c r="D2" s="218"/>
      <c r="E2" t="s">
        <v>63</v>
      </c>
      <c r="H2" t="s">
        <v>64</v>
      </c>
      <c r="J2" t="s">
        <v>68</v>
      </c>
      <c r="M2" t="s">
        <v>69</v>
      </c>
      <c r="P2" t="s">
        <v>73</v>
      </c>
    </row>
    <row r="3" spans="1:46">
      <c r="A3">
        <f>startovka!A3</f>
        <v>0</v>
      </c>
      <c r="C3" t="s">
        <v>65</v>
      </c>
      <c r="D3" t="s">
        <v>67</v>
      </c>
      <c r="E3" t="s">
        <v>65</v>
      </c>
      <c r="F3" t="s">
        <v>66</v>
      </c>
      <c r="G3" t="s">
        <v>67</v>
      </c>
      <c r="H3" t="s">
        <v>65</v>
      </c>
      <c r="I3" t="s">
        <v>67</v>
      </c>
      <c r="J3" t="s">
        <v>65</v>
      </c>
      <c r="K3" t="s">
        <v>66</v>
      </c>
      <c r="L3" t="s">
        <v>67</v>
      </c>
      <c r="M3" t="s">
        <v>65</v>
      </c>
      <c r="N3" t="s">
        <v>66</v>
      </c>
      <c r="O3" t="s">
        <v>67</v>
      </c>
    </row>
    <row r="4" spans="1:46">
      <c r="A4" s="218">
        <f>IF(startovka!A4="","",startovka!A4)</f>
        <v>1</v>
      </c>
      <c r="B4" s="218" t="str">
        <f>IF(startovka!B4="","",startovka!B4)</f>
        <v>Frenštát p. R.</v>
      </c>
      <c r="C4" s="3">
        <f>IF($B4="","",U4)</f>
        <v>20.77</v>
      </c>
      <c r="D4" s="218">
        <f>IF($B4="","",IF(ISNUMBER(W4),W4,0))</f>
        <v>3</v>
      </c>
      <c r="E4" s="3">
        <f>IF(B4="","",Z4)</f>
        <v>86.63</v>
      </c>
      <c r="F4" s="3">
        <f>IF(C4="","",AA4)</f>
        <v>0</v>
      </c>
      <c r="G4" s="218">
        <f>IF($B4="","",IF(ISNUMBER(AC4),AC4,0))</f>
        <v>4</v>
      </c>
      <c r="H4" s="3">
        <f>IF($B4="","",AF4)</f>
        <v>72.769000000000005</v>
      </c>
      <c r="I4" s="218">
        <f>IF($B4="","",IF(ISNUMBER(AH4),AH4,0))</f>
        <v>4</v>
      </c>
      <c r="J4" s="3">
        <f>IF($B4="","",AK4)</f>
        <v>114.376</v>
      </c>
      <c r="K4" s="3">
        <f>IF($B4="","",AL4)</f>
        <v>0</v>
      </c>
      <c r="L4" s="218">
        <f>IF($B4="","",IF(ISNUMBER(AN4),AN4,0))</f>
        <v>4</v>
      </c>
      <c r="M4" s="3">
        <f>IF($B4="","",AQ4)</f>
        <v>104.91</v>
      </c>
      <c r="N4" s="3">
        <f>IF($B4="","",AR4)</f>
        <v>10</v>
      </c>
      <c r="O4" s="218">
        <f>IF(B4="","",IF(ISNUMBER(AT4),AT4,0))</f>
        <v>4</v>
      </c>
      <c r="P4" s="218">
        <f>IF(B4="","",D4*1.001+G4*1.00001+I4*1.0000001+L4*1.000000001+O4)</f>
        <v>19.003040404</v>
      </c>
      <c r="Q4" s="218">
        <f>IF($B4="","",RANK(P4,P$4:P$83,1))</f>
        <v>4</v>
      </c>
      <c r="R4" s="218">
        <f>IF(Q4="","",Q4+A4/1000)</f>
        <v>4.0010000000000003</v>
      </c>
      <c r="S4" s="218">
        <f>IF($B4="","",RANK(R4,R$4:R$83,1))</f>
        <v>4</v>
      </c>
      <c r="T4" s="218" t="str">
        <f>IF(PÚ!B4="","",PÚ!B4)</f>
        <v>Frenštát p. R.</v>
      </c>
      <c r="U4">
        <f>IF(T4="","",PÚ!H4)</f>
        <v>20.77</v>
      </c>
      <c r="V4" s="218">
        <f>IF(T4="","",MIN(U4:U5)+MAX(U4:U5)/1000000)</f>
        <v>20.770021270000001</v>
      </c>
      <c r="W4" s="218">
        <f>IF(T4="","",IF(SUM(V4:V83)=0,0,RANK(V4,V$4:V$83,1)))</f>
        <v>3</v>
      </c>
      <c r="Y4" s="218" t="str">
        <f>IF('PÚ CTIF'!B4:B5="","",'PÚ CTIF'!B4:B5)</f>
        <v>Frenštát p. R.</v>
      </c>
      <c r="Z4">
        <f>IF(Y4="","",'PÚ CTIF'!Q4)</f>
        <v>86.63</v>
      </c>
      <c r="AA4">
        <f>IF(Y4="","",SUM('PÚ CTIF'!H4:O4))</f>
        <v>0</v>
      </c>
      <c r="AB4" s="218">
        <f>IF(Y4="","",MIN(Z4:Z5)+MAX(Z4:Z5)/1000000000+INDEX(AA4:AA5,MATCH(MIN(Z4:Z5),Z4:Z5,0),1)/1000000000000000)</f>
        <v>76.510000086630001</v>
      </c>
      <c r="AC4" s="218">
        <f>IF(Y4="","",RANK(AB4,AB$4:AB$83,1))</f>
        <v>4</v>
      </c>
      <c r="AE4" s="218" t="str">
        <f>IF('4x60'!B4:B5="","",'4x60'!B4:B5)</f>
        <v>Frenštát p. R.</v>
      </c>
      <c r="AF4">
        <f>IF(AE4="","",'4x60'!H4)</f>
        <v>72.769000000000005</v>
      </c>
      <c r="AG4" s="218">
        <f>IF(AE4="","",MIN(AF4:AF5)+MAX(AF4:AF5)/1000000)</f>
        <v>72.769998000000001</v>
      </c>
      <c r="AH4" s="218">
        <f>IF(AE4="","",IF(SUM(AG4:AG83)=0,0,RANK(AG4,AG$4:AG$83,1)))</f>
        <v>4</v>
      </c>
      <c r="AJ4" s="218" t="str">
        <f>IF('štafeta CTIF'!B4:B5="","",'štafeta CTIF'!B4:B5)</f>
        <v>Frenštát p. R.</v>
      </c>
      <c r="AK4">
        <f>IF(AJ4="","",'štafeta CTIF'!M4)</f>
        <v>114.376</v>
      </c>
      <c r="AL4">
        <f>IF(AJ4="","",SUM('štafeta CTIF'!H4:K4))</f>
        <v>0</v>
      </c>
      <c r="AM4" s="218">
        <f>IF(AJ4="","",MIN(AK4:AK5)+MAX(AK4:AK5)/1000000000+INDEX(AL4:AL5,MATCH(MIN(AK4:AK5),AK4:AK5,0),1)/1000000000000000)</f>
        <v>113.76700011437599</v>
      </c>
      <c r="AN4" s="218">
        <f>IF(AJ4="","",RANK(AM4,AM$4:AM$83,1))</f>
        <v>4</v>
      </c>
      <c r="AP4" s="218" t="str">
        <f>IF('štafeta dvojic'!B4:B5="","",'štafeta dvojic'!B4:B5)</f>
        <v>Frenštát p. R.</v>
      </c>
      <c r="AQ4">
        <f>IF(AP4="","",'štafeta dvojic'!T4)</f>
        <v>104.91</v>
      </c>
      <c r="AR4">
        <f>IF(AP4="","",SUM('štafeta dvojic'!H4:R4))</f>
        <v>10</v>
      </c>
      <c r="AS4" s="218">
        <f>IF(AP4="","",MIN(AQ4:AQ5)+MAX(AQ4:AQ5)/1000000000+INDEX(AR4:AR5,MATCH(MIN(AQ4:AQ5),AQ4:AQ5,0),1)/1000000000000000)</f>
        <v>75.550000104909998</v>
      </c>
      <c r="AT4" s="218">
        <f>IF(AP4="","",RANK(AS4,AS$4:AS$83,1))</f>
        <v>4</v>
      </c>
    </row>
    <row r="5" spans="1:46">
      <c r="A5" s="218"/>
      <c r="B5" s="218"/>
      <c r="C5" s="3">
        <f>IF(B4="","",U5)</f>
        <v>21.27</v>
      </c>
      <c r="D5" s="218"/>
      <c r="E5" s="3">
        <f>IF(B4="","",Z5)</f>
        <v>76.510000000000005</v>
      </c>
      <c r="F5" s="3">
        <f>IF(C4="","",AA5)</f>
        <v>0</v>
      </c>
      <c r="G5" s="218"/>
      <c r="H5" s="3">
        <f>IF($B4="","",AF5)</f>
        <v>998</v>
      </c>
      <c r="I5" s="218"/>
      <c r="J5" s="3">
        <f>IF($B4="","",AK5)</f>
        <v>113.767</v>
      </c>
      <c r="K5" s="3">
        <f>IF($B4="","",AL5)</f>
        <v>0</v>
      </c>
      <c r="L5" s="218"/>
      <c r="M5" s="3">
        <f>IF($B4="","",AQ5)</f>
        <v>75.55</v>
      </c>
      <c r="N5" s="3">
        <f>IF($B4="","",AR5)</f>
        <v>0</v>
      </c>
      <c r="O5" s="218"/>
      <c r="P5" s="218"/>
      <c r="Q5" s="218"/>
      <c r="R5" s="218"/>
      <c r="S5" s="218"/>
      <c r="T5" s="218"/>
      <c r="U5">
        <f>IF(T4="","",PÚ!H5)</f>
        <v>21.27</v>
      </c>
      <c r="V5" s="218"/>
      <c r="W5" s="218"/>
      <c r="Y5" s="218"/>
      <c r="Z5">
        <f>IF(Y4="","",'PÚ CTIF'!Q5)</f>
        <v>76.510000000000005</v>
      </c>
      <c r="AA5">
        <f>IF(Y4="","",SUM('PÚ CTIF'!H5:O5))</f>
        <v>0</v>
      </c>
      <c r="AB5" s="218"/>
      <c r="AC5" s="218"/>
      <c r="AE5" s="218"/>
      <c r="AF5">
        <f>IF(AE4="","",'4x60'!H5)</f>
        <v>998</v>
      </c>
      <c r="AG5" s="218"/>
      <c r="AH5" s="218"/>
      <c r="AJ5" s="218"/>
      <c r="AK5">
        <f>IF(AJ4="","",'štafeta CTIF'!M5)</f>
        <v>113.767</v>
      </c>
      <c r="AL5">
        <f>IF(AJ4="","",SUM('štafeta CTIF'!H5:K5))</f>
        <v>0</v>
      </c>
      <c r="AM5" s="218"/>
      <c r="AN5" s="218"/>
      <c r="AP5" s="218"/>
      <c r="AQ5">
        <f>IF(AP4="","",'štafeta dvojic'!T5)</f>
        <v>75.55</v>
      </c>
      <c r="AR5">
        <f>IF(AP4="","",SUM('štafeta dvojic'!H5:R5))</f>
        <v>0</v>
      </c>
      <c r="AS5" s="218"/>
      <c r="AT5" s="218"/>
    </row>
    <row r="6" spans="1:46">
      <c r="A6" s="218">
        <f>IF(startovka!A6="","",startovka!A6)</f>
        <v>2</v>
      </c>
      <c r="B6" s="218" t="str">
        <f>IF(startovka!B6="","",startovka!B6)</f>
        <v>Tísek "A"</v>
      </c>
      <c r="C6" s="3">
        <f t="shared" ref="C6" si="0">IF($B6="","",U6)</f>
        <v>33.32</v>
      </c>
      <c r="D6" s="218">
        <f t="shared" ref="D6" si="1">IF(B6="","",W6)</f>
        <v>4</v>
      </c>
      <c r="E6" s="3">
        <f t="shared" ref="E6" si="2">IF(B6="","",Z6)</f>
        <v>78.16</v>
      </c>
      <c r="F6" s="3">
        <f t="shared" ref="F6" si="3">IF(C6="","",AA6)</f>
        <v>20</v>
      </c>
      <c r="G6" s="218">
        <f t="shared" ref="G6" si="4">IF($B6="","",IF(ISNUMBER(AC6),AC6,0))</f>
        <v>3</v>
      </c>
      <c r="H6" s="3">
        <f t="shared" ref="H6" si="5">IF($B6="","",AF6)</f>
        <v>998</v>
      </c>
      <c r="I6" s="218">
        <f t="shared" ref="I6" si="6">IF($B6="","",IF(ISNUMBER(AH6),AH6,0))</f>
        <v>3</v>
      </c>
      <c r="J6" s="3">
        <f t="shared" ref="J6" si="7">IF($B6="","",AK6)</f>
        <v>100.53100000000001</v>
      </c>
      <c r="K6" s="3">
        <f t="shared" ref="K6" si="8">IF($B6="","",AL6)</f>
        <v>0</v>
      </c>
      <c r="L6" s="218">
        <f t="shared" ref="L6" si="9">IF($B6="","",IF(ISNUMBER(AN6),AN6,0))</f>
        <v>3</v>
      </c>
      <c r="M6" s="3">
        <f t="shared" ref="M6" si="10">IF($B6="","",AQ6)</f>
        <v>71.73</v>
      </c>
      <c r="N6" s="3">
        <f t="shared" ref="N6" si="11">IF($B6="","",AR6)</f>
        <v>0</v>
      </c>
      <c r="O6" s="218">
        <f t="shared" ref="O6" si="12">IF(B6="","",IF(ISNUMBER(AT6),AT6,0))</f>
        <v>3</v>
      </c>
      <c r="P6" s="218">
        <f t="shared" ref="P6" si="13">IF(B6="","",D6*1.001+G6*1.00001+I6*1.0000001+L6*1.000000001+O6)</f>
        <v>16.004030303</v>
      </c>
      <c r="Q6" s="218">
        <f t="shared" ref="Q6" si="14">IF(B6="","",RANK(P6,P$4:P$83,1))</f>
        <v>3</v>
      </c>
      <c r="R6" s="218">
        <f t="shared" ref="R6" si="15">IF(Q6="","",Q6+A6/1000)</f>
        <v>3.0019999999999998</v>
      </c>
      <c r="S6" s="218">
        <f t="shared" ref="S6" si="16">IF($B6="","",RANK(R6,R$4:R$83,1))</f>
        <v>3</v>
      </c>
      <c r="T6" s="218" t="str">
        <f>IF(PÚ!B6="","",PÚ!B6)</f>
        <v>Tísek "A"</v>
      </c>
      <c r="U6">
        <f>IF(T6="","",PÚ!H6)</f>
        <v>33.32</v>
      </c>
      <c r="V6" s="218">
        <f t="shared" ref="V6" si="17">IF(T6="","",MIN(U6:U7)+MAX(U6:U7)/1000000)</f>
        <v>33.320998000000003</v>
      </c>
      <c r="W6" s="218">
        <f t="shared" ref="W6" si="18">IF(T6="","",IF(SUM(V6:V85)=0,0,RANK(V6,V$4:V$83,1)))</f>
        <v>4</v>
      </c>
      <c r="Y6" s="218" t="str">
        <f>IF('PÚ CTIF'!B6:B7="","",'PÚ CTIF'!B6:B7)</f>
        <v>Tísek "A"</v>
      </c>
      <c r="Z6">
        <f>IF(Y6="","",'PÚ CTIF'!Q6)</f>
        <v>78.16</v>
      </c>
      <c r="AA6">
        <f>IF(Y6="","",SUM('PÚ CTIF'!H6:O6))</f>
        <v>20</v>
      </c>
      <c r="AB6" s="218">
        <f t="shared" ref="AB6" si="19">IF(Y6="","",MIN(Z6:Z7)+MAX(Z6:Z7)/1000000000+INDEX(AA6:AA7,MATCH(MIN(Z6:Z7),Z6:Z7,0),1)/1000000000000000)</f>
        <v>71.770000078160024</v>
      </c>
      <c r="AC6" s="218">
        <f t="shared" ref="AC6" si="20">IF(Y6="","",RANK(AB6,AB$4:AB$83,1))</f>
        <v>3</v>
      </c>
      <c r="AE6" s="218" t="str">
        <f>IF('4x60'!B6:B7="","",'4x60'!B6:B7)</f>
        <v>Tísek "A"</v>
      </c>
      <c r="AF6">
        <f>IF(AE6="","",'4x60'!H6)</f>
        <v>998</v>
      </c>
      <c r="AG6" s="218">
        <f t="shared" ref="AG6" si="21">IF(AE6="","",MIN(AF6:AF7)+MAX(AF6:AF7)/1000000)</f>
        <v>63.696998000000001</v>
      </c>
      <c r="AH6" s="218">
        <f t="shared" ref="AH6" si="22">IF(AE6="","",IF(SUM(AG6:AG85)=0,0,RANK(AG6,AG$4:AG$83,1)))</f>
        <v>3</v>
      </c>
      <c r="AJ6" s="218" t="str">
        <f>IF('štafeta CTIF'!B6:B7="","",'štafeta CTIF'!B6:B7)</f>
        <v>Tísek "A"</v>
      </c>
      <c r="AK6">
        <f>IF(AJ6="","",'štafeta CTIF'!M6)</f>
        <v>100.53100000000001</v>
      </c>
      <c r="AL6">
        <f>IF(AJ6="","",SUM('štafeta CTIF'!H6:K6))</f>
        <v>0</v>
      </c>
      <c r="AM6" s="218">
        <f t="shared" ref="AM6" si="23">IF(AJ6="","",MIN(AK6:AK7)+MAX(AK6:AK7)/1000000000+INDEX(AL6:AL7,MATCH(MIN(AK6:AK7),AK6:AK7,0),1)/1000000000000000)</f>
        <v>100.11200010053099</v>
      </c>
      <c r="AN6" s="218">
        <f t="shared" ref="AN6" si="24">IF(AJ6="","",RANK(AM6,AM$4:AM$83,1))</f>
        <v>3</v>
      </c>
      <c r="AP6" s="218" t="str">
        <f>IF('štafeta dvojic'!B6:B7="","",'štafeta dvojic'!B6:B7)</f>
        <v>Tísek "A"</v>
      </c>
      <c r="AQ6">
        <f>IF(AP6="","",'štafeta dvojic'!T6)</f>
        <v>71.73</v>
      </c>
      <c r="AR6">
        <f>IF(AP6="","",SUM('štafeta dvojic'!H6:R6))</f>
        <v>0</v>
      </c>
      <c r="AS6" s="218">
        <f t="shared" ref="AS6" si="25">IF(AP6="","",MIN(AQ6:AQ7)+MAX(AQ6:AQ7)/1000000000+INDEX(AR6:AR7,MATCH(MIN(AQ6:AQ7),AQ6:AQ7,0),1)/1000000000000000)</f>
        <v>71.730000074949999</v>
      </c>
      <c r="AT6" s="218">
        <f t="shared" ref="AT6" si="26">IF(AP6="","",RANK(AS6,AS$4:AS$83,1))</f>
        <v>3</v>
      </c>
    </row>
    <row r="7" spans="1:46">
      <c r="A7" s="218"/>
      <c r="B7" s="218"/>
      <c r="C7" s="3">
        <f t="shared" ref="C7" si="27">IF(B6="","",U7)</f>
        <v>998</v>
      </c>
      <c r="D7" s="218"/>
      <c r="E7" s="3">
        <f t="shared" ref="E7" si="28">IF(B6="","",Z7)</f>
        <v>71.77000000000001</v>
      </c>
      <c r="F7" s="3">
        <f t="shared" ref="F7" si="29">IF(C6="","",AA7)</f>
        <v>10</v>
      </c>
      <c r="G7" s="218"/>
      <c r="H7" s="3">
        <f t="shared" ref="H7" si="30">IF($B6="","",AF7)</f>
        <v>63.695999999999998</v>
      </c>
      <c r="I7" s="218"/>
      <c r="J7" s="3">
        <f t="shared" ref="J7" si="31">IF($B6="","",AK7)</f>
        <v>100.11199999999999</v>
      </c>
      <c r="K7" s="3">
        <f t="shared" ref="K7" si="32">IF($B6="","",AL7)</f>
        <v>0</v>
      </c>
      <c r="L7" s="218"/>
      <c r="M7" s="3">
        <f t="shared" ref="M7" si="33">IF($B6="","",AQ7)</f>
        <v>74.95</v>
      </c>
      <c r="N7" s="3">
        <f t="shared" ref="N7" si="34">IF($B6="","",AR7)</f>
        <v>0</v>
      </c>
      <c r="O7" s="218"/>
      <c r="P7" s="218"/>
      <c r="Q7" s="218"/>
      <c r="R7" s="218"/>
      <c r="S7" s="218"/>
      <c r="T7" s="218"/>
      <c r="U7">
        <f>IF(T6="","",PÚ!H7)</f>
        <v>998</v>
      </c>
      <c r="V7" s="218"/>
      <c r="W7" s="218"/>
      <c r="Y7" s="218"/>
      <c r="Z7">
        <f>IF(Y6="","",'PÚ CTIF'!Q7)</f>
        <v>71.77000000000001</v>
      </c>
      <c r="AA7">
        <f>IF(Y6="","",SUM('PÚ CTIF'!H7:O7))</f>
        <v>10</v>
      </c>
      <c r="AB7" s="218"/>
      <c r="AC7" s="218"/>
      <c r="AE7" s="218"/>
      <c r="AF7">
        <f>IF(AE6="","",'4x60'!H7)</f>
        <v>63.695999999999998</v>
      </c>
      <c r="AG7" s="218"/>
      <c r="AH7" s="218"/>
      <c r="AJ7" s="218"/>
      <c r="AK7">
        <f>IF(AJ6="","",'štafeta CTIF'!M7)</f>
        <v>100.11199999999999</v>
      </c>
      <c r="AL7">
        <f>IF(AJ6="","",SUM('štafeta CTIF'!H7:K7))</f>
        <v>0</v>
      </c>
      <c r="AM7" s="218"/>
      <c r="AN7" s="218"/>
      <c r="AP7" s="218"/>
      <c r="AQ7">
        <f>IF(AP6="","",'štafeta dvojic'!T7)</f>
        <v>74.95</v>
      </c>
      <c r="AR7">
        <f>IF(AP6="","",SUM('štafeta dvojic'!H7:R7))</f>
        <v>0</v>
      </c>
      <c r="AS7" s="218"/>
      <c r="AT7" s="218"/>
    </row>
    <row r="8" spans="1:46">
      <c r="A8" s="218">
        <f>IF(startovka!A8="","",startovka!A8)</f>
        <v>3</v>
      </c>
      <c r="B8" s="218" t="str">
        <f>IF(startovka!B8="","",startovka!B8)</f>
        <v>Mniší</v>
      </c>
      <c r="C8" s="3">
        <f t="shared" ref="C8" si="35">IF($B8="","",U8)</f>
        <v>18.059999999999999</v>
      </c>
      <c r="D8" s="218">
        <f t="shared" ref="D8" si="36">IF(B8="","",W8)</f>
        <v>1</v>
      </c>
      <c r="E8" s="3">
        <f t="shared" ref="E8" si="37">IF(B8="","",Z8)</f>
        <v>67.06</v>
      </c>
      <c r="F8" s="3">
        <f t="shared" ref="F8" si="38">IF(C8="","",AA8)</f>
        <v>5</v>
      </c>
      <c r="G8" s="218">
        <f t="shared" ref="G8" si="39">IF($B8="","",IF(ISNUMBER(AC8),AC8,0))</f>
        <v>2</v>
      </c>
      <c r="H8" s="3">
        <f t="shared" ref="H8" si="40">IF($B8="","",AF8)</f>
        <v>61.506999999999998</v>
      </c>
      <c r="I8" s="218">
        <f t="shared" ref="I8" si="41">IF($B8="","",IF(ISNUMBER(AH8),AH8,0))</f>
        <v>1</v>
      </c>
      <c r="J8" s="3">
        <f t="shared" ref="J8" si="42">IF($B8="","",AK8)</f>
        <v>93.42</v>
      </c>
      <c r="K8" s="3">
        <f t="shared" ref="K8" si="43">IF($B8="","",AL8)</f>
        <v>0</v>
      </c>
      <c r="L8" s="218">
        <f t="shared" ref="L8" si="44">IF($B8="","",IF(ISNUMBER(AN8),AN8,0))</f>
        <v>1</v>
      </c>
      <c r="M8" s="3">
        <f t="shared" ref="M8" si="45">IF($B8="","",AQ8)</f>
        <v>71.349999999999994</v>
      </c>
      <c r="N8" s="3">
        <f t="shared" ref="N8" si="46">IF($B8="","",AR8)</f>
        <v>0</v>
      </c>
      <c r="O8" s="218">
        <f t="shared" ref="O8" si="47">IF(B8="","",IF(ISNUMBER(AT8),AT8,0))</f>
        <v>2</v>
      </c>
      <c r="P8" s="218">
        <f t="shared" ref="P8" si="48">IF(B8="","",D8*1.001+G8*1.00001+I8*1.0000001+L8*1.000000001+O8)</f>
        <v>7.0010201009999999</v>
      </c>
      <c r="Q8" s="218">
        <f t="shared" ref="Q8" si="49">IF(B8="","",RANK(P8,P$4:P$83,1))</f>
        <v>1</v>
      </c>
      <c r="R8" s="218">
        <f t="shared" ref="R8" si="50">IF(Q8="","",Q8+A8/1000)</f>
        <v>1.0029999999999999</v>
      </c>
      <c r="S8" s="218">
        <f t="shared" ref="S8" si="51">IF($B8="","",RANK(R8,R$4:R$83,1))</f>
        <v>1</v>
      </c>
      <c r="T8" s="218" t="str">
        <f>IF(PÚ!B8="","",PÚ!B8)</f>
        <v>Mniší</v>
      </c>
      <c r="U8">
        <f>IF(T8="","",PÚ!H8)</f>
        <v>18.059999999999999</v>
      </c>
      <c r="V8" s="218">
        <f t="shared" ref="V8" si="52">IF(T8="","",MIN(U8:U9)+MAX(U8:U9)/1000000)</f>
        <v>16.94001806</v>
      </c>
      <c r="W8" s="218">
        <f t="shared" ref="W8" si="53">IF(T8="","",IF(SUM(V8:V87)=0,0,RANK(V8,V$4:V$83,1)))</f>
        <v>1</v>
      </c>
      <c r="Y8" s="218" t="str">
        <f>IF('PÚ CTIF'!B8:B9="","",'PÚ CTIF'!B8:B9)</f>
        <v>Mniší</v>
      </c>
      <c r="Z8">
        <f>IF(Y8="","",'PÚ CTIF'!Q8)</f>
        <v>67.06</v>
      </c>
      <c r="AA8">
        <f>IF(Y8="","",SUM('PÚ CTIF'!H8:O8))</f>
        <v>5</v>
      </c>
      <c r="AB8" s="218">
        <f t="shared" ref="AB8" si="54">IF(Y8="","",MIN(Z8:Z9)+MAX(Z8:Z9)/1000000000+INDEX(AA8:AA9,MATCH(MIN(Z8:Z9),Z8:Z9,0),1)/1000000000000000)</f>
        <v>55.070000067060001</v>
      </c>
      <c r="AC8" s="218">
        <f t="shared" ref="AC8" si="55">IF(Y8="","",RANK(AB8,AB$4:AB$83,1))</f>
        <v>2</v>
      </c>
      <c r="AE8" s="218" t="str">
        <f>IF('4x60'!B8:B9="","",'4x60'!B8:B9)</f>
        <v>Mniší</v>
      </c>
      <c r="AF8">
        <f>IF(AE8="","",'4x60'!H8)</f>
        <v>61.506999999999998</v>
      </c>
      <c r="AG8" s="218">
        <f t="shared" ref="AG8" si="56">IF(AE8="","",MIN(AF8:AF9)+MAX(AF8:AF9)/1000000)</f>
        <v>51.497061506999998</v>
      </c>
      <c r="AH8" s="218">
        <f t="shared" ref="AH8" si="57">IF(AE8="","",IF(SUM(AG8:AG87)=0,0,RANK(AG8,AG$4:AG$83,1)))</f>
        <v>1</v>
      </c>
      <c r="AJ8" s="218" t="str">
        <f>IF('štafeta CTIF'!B8:B9="","",'štafeta CTIF'!B8:B9)</f>
        <v>Mniší</v>
      </c>
      <c r="AK8">
        <f>IF(AJ8="","",'štafeta CTIF'!M8)</f>
        <v>93.42</v>
      </c>
      <c r="AL8">
        <f>IF(AJ8="","",SUM('štafeta CTIF'!H8:K8))</f>
        <v>0</v>
      </c>
      <c r="AM8" s="218">
        <f t="shared" ref="AM8" si="58">IF(AJ8="","",MIN(AK8:AK9)+MAX(AK8:AK9)/1000000000+INDEX(AL8:AL9,MATCH(MIN(AK8:AK9),AK8:AK9,0),1)/1000000000000000)</f>
        <v>91.311000093420006</v>
      </c>
      <c r="AN8" s="218">
        <f t="shared" ref="AN8" si="59">IF(AJ8="","",RANK(AM8,AM$4:AM$83,1))</f>
        <v>1</v>
      </c>
      <c r="AP8" s="218" t="str">
        <f>IF('štafeta dvojic'!B8:B9="","",'štafeta dvojic'!B8:B9)</f>
        <v>Mniší</v>
      </c>
      <c r="AQ8">
        <f>IF(AP8="","",'štafeta dvojic'!T8)</f>
        <v>71.349999999999994</v>
      </c>
      <c r="AR8">
        <f>IF(AP8="","",SUM('štafeta dvojic'!H8:R8))</f>
        <v>0</v>
      </c>
      <c r="AS8" s="218">
        <f t="shared" ref="AS8" si="60">IF(AP8="","",MIN(AQ8:AQ9)+MAX(AQ8:AQ9)/1000000000+INDEX(AR8:AR9,MATCH(MIN(AQ8:AQ9),AQ8:AQ9,0),1)/1000000000000000)</f>
        <v>67.950000071350004</v>
      </c>
      <c r="AT8" s="218">
        <f t="shared" ref="AT8" si="61">IF(AP8="","",RANK(AS8,AS$4:AS$83,1))</f>
        <v>2</v>
      </c>
    </row>
    <row r="9" spans="1:46">
      <c r="A9" s="218"/>
      <c r="B9" s="218"/>
      <c r="C9" s="3">
        <f t="shared" ref="C9" si="62">IF(B8="","",U9)</f>
        <v>16.940000000000001</v>
      </c>
      <c r="D9" s="218"/>
      <c r="E9" s="3">
        <f t="shared" ref="E9" si="63">IF(B8="","",Z9)</f>
        <v>55.07</v>
      </c>
      <c r="F9" s="3">
        <f t="shared" ref="F9" si="64">IF(C8="","",AA9)</f>
        <v>0</v>
      </c>
      <c r="G9" s="218"/>
      <c r="H9" s="3">
        <f t="shared" ref="H9" si="65">IF($B8="","",AF9)</f>
        <v>51.497</v>
      </c>
      <c r="I9" s="218"/>
      <c r="J9" s="3">
        <f t="shared" ref="J9" si="66">IF($B8="","",AK9)</f>
        <v>91.311000000000007</v>
      </c>
      <c r="K9" s="3">
        <f t="shared" ref="K9" si="67">IF($B8="","",AL9)</f>
        <v>0</v>
      </c>
      <c r="L9" s="218"/>
      <c r="M9" s="3">
        <f t="shared" ref="M9" si="68">IF($B8="","",AQ9)</f>
        <v>67.95</v>
      </c>
      <c r="N9" s="3">
        <f t="shared" ref="N9" si="69">IF($B8="","",AR9)</f>
        <v>0</v>
      </c>
      <c r="O9" s="218"/>
      <c r="P9" s="218"/>
      <c r="Q9" s="218"/>
      <c r="R9" s="218"/>
      <c r="S9" s="218"/>
      <c r="T9" s="218"/>
      <c r="U9">
        <f>IF(T8="","",PÚ!H9)</f>
        <v>16.940000000000001</v>
      </c>
      <c r="V9" s="218"/>
      <c r="W9" s="218"/>
      <c r="Y9" s="218"/>
      <c r="Z9">
        <f>IF(Y8="","",'PÚ CTIF'!Q9)</f>
        <v>55.07</v>
      </c>
      <c r="AA9">
        <f>IF(Y8="","",SUM('PÚ CTIF'!H9:O9))</f>
        <v>0</v>
      </c>
      <c r="AB9" s="218"/>
      <c r="AC9" s="218"/>
      <c r="AE9" s="218"/>
      <c r="AF9">
        <f>IF(AE8="","",'4x60'!H9)</f>
        <v>51.497</v>
      </c>
      <c r="AG9" s="218"/>
      <c r="AH9" s="218"/>
      <c r="AJ9" s="218"/>
      <c r="AK9">
        <f>IF(AJ8="","",'štafeta CTIF'!M9)</f>
        <v>91.311000000000007</v>
      </c>
      <c r="AL9">
        <f>IF(AJ8="","",SUM('štafeta CTIF'!H9:K9))</f>
        <v>0</v>
      </c>
      <c r="AM9" s="218"/>
      <c r="AN9" s="218"/>
      <c r="AP9" s="218"/>
      <c r="AQ9">
        <f>IF(AP8="","",'štafeta dvojic'!T9)</f>
        <v>67.95</v>
      </c>
      <c r="AR9">
        <f>IF(AP8="","",SUM('štafeta dvojic'!H9:R9))</f>
        <v>0</v>
      </c>
      <c r="AS9" s="218"/>
      <c r="AT9" s="218"/>
    </row>
    <row r="10" spans="1:46">
      <c r="A10" s="218">
        <f>IF(startovka!A10="","",startovka!A10)</f>
        <v>4</v>
      </c>
      <c r="B10" s="218" t="str">
        <f>IF(startovka!B10="","",startovka!B10)</f>
        <v>Hájov</v>
      </c>
      <c r="C10" s="3">
        <f t="shared" ref="C10" si="70">IF($B10="","",U10)</f>
        <v>20.75</v>
      </c>
      <c r="D10" s="218">
        <f t="shared" ref="D10" si="71">IF(B10="","",W10)</f>
        <v>2</v>
      </c>
      <c r="E10" s="3">
        <f t="shared" ref="E10" si="72">IF(B10="","",Z10)</f>
        <v>52.43</v>
      </c>
      <c r="F10" s="3">
        <f t="shared" ref="F10" si="73">IF(C10="","",AA10)</f>
        <v>0</v>
      </c>
      <c r="G10" s="218">
        <f t="shared" ref="G10" si="74">IF($B10="","",IF(ISNUMBER(AC10),AC10,0))</f>
        <v>1</v>
      </c>
      <c r="H10" s="3">
        <f t="shared" ref="H10" si="75">IF($B10="","",AF10)</f>
        <v>998</v>
      </c>
      <c r="I10" s="218">
        <f t="shared" ref="I10" si="76">IF($B10="","",IF(ISNUMBER(AH10),AH10,0))</f>
        <v>2</v>
      </c>
      <c r="J10" s="3">
        <f t="shared" ref="J10" si="77">IF($B10="","",AK10)</f>
        <v>99.218000000000004</v>
      </c>
      <c r="K10" s="3">
        <f t="shared" ref="K10" si="78">IF($B10="","",AL10)</f>
        <v>0</v>
      </c>
      <c r="L10" s="218">
        <f t="shared" ref="L10" si="79">IF($B10="","",IF(ISNUMBER(AN10),AN10,0))</f>
        <v>2</v>
      </c>
      <c r="M10" s="3">
        <f t="shared" ref="M10" si="80">IF($B10="","",AQ10)</f>
        <v>68.83</v>
      </c>
      <c r="N10" s="3">
        <f t="shared" ref="N10" si="81">IF($B10="","",AR10)</f>
        <v>0</v>
      </c>
      <c r="O10" s="218">
        <f t="shared" ref="O10" si="82">IF(B10="","",IF(ISNUMBER(AT10),AT10,0))</f>
        <v>1</v>
      </c>
      <c r="P10" s="218">
        <f t="shared" ref="P10" si="83">IF(B10="","",D10*1.001+G10*1.00001+I10*1.0000001+L10*1.000000001+O10)</f>
        <v>8.002010202000001</v>
      </c>
      <c r="Q10" s="218">
        <f t="shared" ref="Q10" si="84">IF(B10="","",RANK(P10,P$4:P$83,1))</f>
        <v>2</v>
      </c>
      <c r="R10" s="218">
        <f t="shared" ref="R10:R72" si="85">IF(Q10="","",Q10+A10/1000)</f>
        <v>2.004</v>
      </c>
      <c r="S10" s="218">
        <f t="shared" ref="S10" si="86">IF($B10="","",RANK(R10,R$4:R$83,1))</f>
        <v>2</v>
      </c>
      <c r="T10" s="218" t="str">
        <f>IF(PÚ!B10="","",PÚ!B10)</f>
        <v>Hájov</v>
      </c>
      <c r="U10">
        <f>IF(T10="","",PÚ!H10)</f>
        <v>20.75</v>
      </c>
      <c r="V10" s="218">
        <f t="shared" ref="V10" si="87">IF(T10="","",MIN(U10:U11)+MAX(U10:U11)/1000000)</f>
        <v>17.63002075</v>
      </c>
      <c r="W10" s="218">
        <f t="shared" ref="W10" si="88">IF(T10="","",IF(SUM(V10:V89)=0,0,RANK(V10,V$4:V$83,1)))</f>
        <v>2</v>
      </c>
      <c r="Y10" s="218" t="str">
        <f>IF('PÚ CTIF'!B10:B11="","",'PÚ CTIF'!B10:B11)</f>
        <v>Hájov</v>
      </c>
      <c r="Z10">
        <f>IF(Y10="","",'PÚ CTIF'!Q10)</f>
        <v>52.43</v>
      </c>
      <c r="AA10">
        <f>IF(Y10="","",SUM('PÚ CTIF'!H10:O10))</f>
        <v>0</v>
      </c>
      <c r="AB10" s="218">
        <f t="shared" ref="AB10" si="89">IF(Y10="","",MIN(Z10:Z11)+MAX(Z10:Z11)/1000000000+INDEX(AA10:AA11,MATCH(MIN(Z10:Z11),Z10:Z11,0),1)/1000000000000000)</f>
        <v>52.430000056349996</v>
      </c>
      <c r="AC10" s="218">
        <f t="shared" ref="AC10" si="90">IF(Y10="","",RANK(AB10,AB$4:AB$83,1))</f>
        <v>1</v>
      </c>
      <c r="AE10" s="218" t="str">
        <f>IF('4x60'!B10:B11="","",'4x60'!B10:B11)</f>
        <v>Hájov</v>
      </c>
      <c r="AF10">
        <f>IF(AE10="","",'4x60'!H10)</f>
        <v>998</v>
      </c>
      <c r="AG10" s="218">
        <f t="shared" ref="AG10" si="91">IF(AE10="","",MIN(AF10:AF11)+MAX(AF10:AF11)/1000000)</f>
        <v>54.069998000000005</v>
      </c>
      <c r="AH10" s="218">
        <f t="shared" ref="AH10" si="92">IF(AE10="","",IF(SUM(AG10:AG89)=0,0,RANK(AG10,AG$4:AG$83,1)))</f>
        <v>2</v>
      </c>
      <c r="AJ10" s="218" t="str">
        <f>IF('štafeta CTIF'!B10:B11="","",'štafeta CTIF'!B10:B11)</f>
        <v>Hájov</v>
      </c>
      <c r="AK10">
        <f>IF(AJ10="","",'štafeta CTIF'!M10)</f>
        <v>99.218000000000004</v>
      </c>
      <c r="AL10">
        <f>IF(AJ10="","",SUM('štafeta CTIF'!H10:K10))</f>
        <v>0</v>
      </c>
      <c r="AM10" s="218">
        <f t="shared" ref="AM10" si="93">IF(AJ10="","",MIN(AK10:AK11)+MAX(AK10:AK11)/1000000000+INDEX(AL10:AL11,MATCH(MIN(AK10:AK11),AK10:AK11,0),1)/1000000000000000)</f>
        <v>94.769000099218005</v>
      </c>
      <c r="AN10" s="218">
        <f t="shared" ref="AN10" si="94">IF(AJ10="","",RANK(AM10,AM$4:AM$83,1))</f>
        <v>2</v>
      </c>
      <c r="AP10" s="218" t="str">
        <f>IF('štafeta dvojic'!B10:B11="","",'štafeta dvojic'!B10:B11)</f>
        <v>Hájov</v>
      </c>
      <c r="AQ10">
        <f>IF(AP10="","",'štafeta dvojic'!T10)</f>
        <v>68.83</v>
      </c>
      <c r="AR10">
        <f>IF(AP10="","",SUM('štafeta dvojic'!H10:R10))</f>
        <v>0</v>
      </c>
      <c r="AS10" s="218">
        <f t="shared" ref="AS10" si="95">IF(AP10="","",MIN(AQ10:AQ11)+MAX(AQ10:AQ11)/1000000000+INDEX(AR10:AR11,MATCH(MIN(AQ10:AQ11),AQ10:AQ11,0),1)/1000000000000000)</f>
        <v>66.660000068830001</v>
      </c>
      <c r="AT10" s="218">
        <f t="shared" ref="AT10" si="96">IF(AP10="","",RANK(AS10,AS$4:AS$83,1))</f>
        <v>1</v>
      </c>
    </row>
    <row r="11" spans="1:46">
      <c r="A11" s="218"/>
      <c r="B11" s="218"/>
      <c r="C11" s="3">
        <f t="shared" ref="C11" si="97">IF(B10="","",U11)</f>
        <v>17.63</v>
      </c>
      <c r="D11" s="218"/>
      <c r="E11" s="3">
        <f t="shared" ref="E11" si="98">IF(B10="","",Z11)</f>
        <v>56.35</v>
      </c>
      <c r="F11" s="3">
        <f t="shared" ref="F11" si="99">IF(C10="","",AA11)</f>
        <v>0</v>
      </c>
      <c r="G11" s="218"/>
      <c r="H11" s="3">
        <f t="shared" ref="H11" si="100">IF($B10="","",AF11)</f>
        <v>54.069000000000003</v>
      </c>
      <c r="I11" s="218"/>
      <c r="J11" s="3">
        <f t="shared" ref="J11" si="101">IF($B10="","",AK11)</f>
        <v>94.769000000000005</v>
      </c>
      <c r="K11" s="3">
        <f t="shared" ref="K11" si="102">IF($B10="","",AL11)</f>
        <v>0</v>
      </c>
      <c r="L11" s="218"/>
      <c r="M11" s="3">
        <f t="shared" ref="M11" si="103">IF($B10="","",AQ11)</f>
        <v>66.66</v>
      </c>
      <c r="N11" s="3">
        <f t="shared" ref="N11" si="104">IF($B10="","",AR11)</f>
        <v>0</v>
      </c>
      <c r="O11" s="218"/>
      <c r="P11" s="218"/>
      <c r="Q11" s="218"/>
      <c r="R11" s="218"/>
      <c r="S11" s="218"/>
      <c r="T11" s="218"/>
      <c r="U11">
        <f>IF(T10="","",PÚ!H11)</f>
        <v>17.63</v>
      </c>
      <c r="V11" s="218"/>
      <c r="W11" s="218"/>
      <c r="Y11" s="218"/>
      <c r="Z11">
        <f>IF(Y10="","",'PÚ CTIF'!Q11)</f>
        <v>56.35</v>
      </c>
      <c r="AA11">
        <f>IF(Y10="","",SUM('PÚ CTIF'!H11:O11))</f>
        <v>0</v>
      </c>
      <c r="AB11" s="218"/>
      <c r="AC11" s="218"/>
      <c r="AE11" s="218"/>
      <c r="AF11">
        <f>IF(AE10="","",'4x60'!H11)</f>
        <v>54.069000000000003</v>
      </c>
      <c r="AG11" s="218"/>
      <c r="AH11" s="218"/>
      <c r="AJ11" s="218"/>
      <c r="AK11">
        <f>IF(AJ10="","",'štafeta CTIF'!M11)</f>
        <v>94.769000000000005</v>
      </c>
      <c r="AL11">
        <f>IF(AJ10="","",SUM('štafeta CTIF'!H11:K11))</f>
        <v>0</v>
      </c>
      <c r="AM11" s="218"/>
      <c r="AN11" s="218"/>
      <c r="AP11" s="218"/>
      <c r="AQ11">
        <f>IF(AP10="","",'štafeta dvojic'!T11)</f>
        <v>66.66</v>
      </c>
      <c r="AR11">
        <f>IF(AP10="","",SUM('štafeta dvojic'!H11:R11))</f>
        <v>0</v>
      </c>
      <c r="AS11" s="218"/>
      <c r="AT11" s="218"/>
    </row>
    <row r="12" spans="1:46">
      <c r="A12" s="218">
        <f>IF(startovka!A12="","",startovka!A12)</f>
        <v>5</v>
      </c>
      <c r="B12" s="218" t="str">
        <f>IF(startovka!B12="","",startovka!B12)</f>
        <v>Tísek "B"</v>
      </c>
      <c r="C12" s="3">
        <f t="shared" ref="C12" si="105">IF($B12="","",U12)</f>
        <v>110.33</v>
      </c>
      <c r="D12" s="218">
        <f t="shared" ref="D12" si="106">IF(B12="","",W12)</f>
        <v>5</v>
      </c>
      <c r="E12" s="3">
        <f t="shared" ref="E12" si="107">IF(B12="","",Z12)</f>
        <v>106.18</v>
      </c>
      <c r="F12" s="3">
        <f t="shared" ref="F12" si="108">IF(C12="","",AA12)</f>
        <v>20</v>
      </c>
      <c r="G12" s="218">
        <f t="shared" ref="G12" si="109">IF($B12="","",IF(ISNUMBER(AC12),AC12,0))</f>
        <v>5</v>
      </c>
      <c r="H12" s="3">
        <f t="shared" ref="H12" si="110">IF($B12="","",AF12)</f>
        <v>81.822999999999993</v>
      </c>
      <c r="I12" s="218">
        <f t="shared" ref="I12" si="111">IF($B12="","",IF(ISNUMBER(AH12),AH12,0))</f>
        <v>5</v>
      </c>
      <c r="J12" s="3">
        <f t="shared" ref="J12" si="112">IF($B12="","",AK12)</f>
        <v>134.65700000000001</v>
      </c>
      <c r="K12" s="3">
        <f t="shared" ref="K12" si="113">IF($B12="","",AL12)</f>
        <v>0</v>
      </c>
      <c r="L12" s="218">
        <f t="shared" ref="L12" si="114">IF($B12="","",IF(ISNUMBER(AN12),AN12,0))</f>
        <v>5</v>
      </c>
      <c r="M12" s="3">
        <f t="shared" ref="M12" si="115">IF($B12="","",AQ12)</f>
        <v>131.28</v>
      </c>
      <c r="N12" s="3">
        <f t="shared" ref="N12" si="116">IF($B12="","",AR12)</f>
        <v>10</v>
      </c>
      <c r="O12" s="218">
        <f t="shared" ref="O12" si="117">IF(B12="","",IF(ISNUMBER(AT12),AT12,0))</f>
        <v>5</v>
      </c>
      <c r="P12" s="218">
        <f t="shared" ref="P12" si="118">IF(B12="","",D12*1.001+G12*1.00001+I12*1.0000001+L12*1.000000001+O12)</f>
        <v>25.005050505</v>
      </c>
      <c r="Q12" s="218">
        <f t="shared" ref="Q12" si="119">IF(B12="","",RANK(P12,P$4:P$83,1))</f>
        <v>5</v>
      </c>
      <c r="R12" s="218">
        <f t="shared" si="85"/>
        <v>5.0049999999999999</v>
      </c>
      <c r="S12" s="218">
        <f t="shared" ref="S12" si="120">IF($B12="","",RANK(R12,R$4:R$83,1))</f>
        <v>5</v>
      </c>
      <c r="T12" s="218" t="str">
        <f>IF(PÚ!B12="","",PÚ!B12)</f>
        <v>Tísek "B"</v>
      </c>
      <c r="U12">
        <f>IF(T12="","",PÚ!H12)</f>
        <v>110.33</v>
      </c>
      <c r="V12" s="218">
        <f t="shared" ref="V12" si="121">IF(T12="","",MIN(U12:U13)+MAX(U12:U13)/1000000)</f>
        <v>60.360110329999998</v>
      </c>
      <c r="W12" s="218">
        <f t="shared" ref="W12" si="122">IF(T12="","",IF(SUM(V12:V91)=0,0,RANK(V12,V$4:V$83,1)))</f>
        <v>5</v>
      </c>
      <c r="Y12" s="218" t="str">
        <f>IF('PÚ CTIF'!B12:B13="","",'PÚ CTIF'!B12:B13)</f>
        <v>Tísek "B"</v>
      </c>
      <c r="Z12">
        <f>IF(Y12="","",'PÚ CTIF'!Q12)</f>
        <v>106.18</v>
      </c>
      <c r="AA12">
        <f>IF(Y12="","",SUM('PÚ CTIF'!H12:O12))</f>
        <v>20</v>
      </c>
      <c r="AB12" s="218">
        <f t="shared" ref="AB12" si="123">IF(Y12="","",MIN(Z12:Z13)+MAX(Z12:Z13)/1000000000+INDEX(AA12:AA13,MATCH(MIN(Z12:Z13),Z12:Z13,0),1)/1000000000000000)</f>
        <v>79.100000106179991</v>
      </c>
      <c r="AC12" s="218">
        <f t="shared" ref="AC12" si="124">IF(Y12="","",RANK(AB12,AB$4:AB$83,1))</f>
        <v>5</v>
      </c>
      <c r="AE12" s="218" t="str">
        <f>IF('4x60'!B12:B13="","",'4x60'!B12:B13)</f>
        <v>Tísek "B"</v>
      </c>
      <c r="AF12">
        <f>IF(AE12="","",'4x60'!H12)</f>
        <v>81.822999999999993</v>
      </c>
      <c r="AG12" s="218">
        <f t="shared" ref="AG12" si="125">IF(AE12="","",MIN(AF12:AF13)+MAX(AF12:AF13)/1000000)</f>
        <v>81.823092626999994</v>
      </c>
      <c r="AH12" s="218">
        <f t="shared" ref="AH12" si="126">IF(AE12="","",IF(SUM(AG12:AG91)=0,0,RANK(AG12,AG$4:AG$83,1)))</f>
        <v>5</v>
      </c>
      <c r="AJ12" s="218" t="str">
        <f>IF('štafeta CTIF'!B12:B13="","",'štafeta CTIF'!B12:B13)</f>
        <v>Tísek "B"</v>
      </c>
      <c r="AK12">
        <f>IF(AJ12="","",'štafeta CTIF'!M12)</f>
        <v>134.65700000000001</v>
      </c>
      <c r="AL12">
        <f>IF(AJ12="","",SUM('štafeta CTIF'!H12:K12))</f>
        <v>0</v>
      </c>
      <c r="AM12" s="218">
        <f t="shared" ref="AM12" si="127">IF(AJ12="","",MIN(AK12:AK13)+MAX(AK12:AK13)/1000000000+INDEX(AL12:AL13,MATCH(MIN(AK12:AK13),AK12:AK13,0),1)/1000000000000000)</f>
        <v>129.773000134657</v>
      </c>
      <c r="AN12" s="218">
        <f t="shared" ref="AN12" si="128">IF(AJ12="","",RANK(AM12,AM$4:AM$83,1))</f>
        <v>5</v>
      </c>
      <c r="AP12" s="218" t="str">
        <f>IF('štafeta dvojic'!B12:B13="","",'štafeta dvojic'!B12:B13)</f>
        <v>Tísek "B"</v>
      </c>
      <c r="AQ12">
        <f>IF(AP12="","",'štafeta dvojic'!T12)</f>
        <v>131.28</v>
      </c>
      <c r="AR12">
        <f>IF(AP12="","",SUM('štafeta dvojic'!H12:R12))</f>
        <v>10</v>
      </c>
      <c r="AS12" s="218">
        <f t="shared" ref="AS12" si="129">IF(AP12="","",MIN(AQ12:AQ13)+MAX(AQ12:AQ13)/1000000000+INDEX(AR12:AR13,MATCH(MIN(AQ12:AQ13),AQ12:AQ13,0),1)/1000000000000000)</f>
        <v>119.31000013128001</v>
      </c>
      <c r="AT12" s="218">
        <f t="shared" ref="AT12" si="130">IF(AP12="","",RANK(AS12,AS$4:AS$83,1))</f>
        <v>5</v>
      </c>
    </row>
    <row r="13" spans="1:46">
      <c r="A13" s="218"/>
      <c r="B13" s="218"/>
      <c r="C13" s="3">
        <f t="shared" ref="C13" si="131">IF(B12="","",U13)</f>
        <v>60.36</v>
      </c>
      <c r="D13" s="218"/>
      <c r="E13" s="3">
        <f t="shared" ref="E13" si="132">IF(B12="","",Z13)</f>
        <v>79.099999999999994</v>
      </c>
      <c r="F13" s="3">
        <f t="shared" ref="F13" si="133">IF(C12="","",AA13)</f>
        <v>0</v>
      </c>
      <c r="G13" s="218"/>
      <c r="H13" s="3">
        <f t="shared" ref="H13" si="134">IF($B12="","",AF13)</f>
        <v>92.626999999999995</v>
      </c>
      <c r="I13" s="218"/>
      <c r="J13" s="3">
        <f t="shared" ref="J13" si="135">IF($B12="","",AK13)</f>
        <v>129.773</v>
      </c>
      <c r="K13" s="3">
        <f t="shared" ref="K13" si="136">IF($B12="","",AL13)</f>
        <v>0</v>
      </c>
      <c r="L13" s="218"/>
      <c r="M13" s="3">
        <f t="shared" ref="M13" si="137">IF($B12="","",AQ13)</f>
        <v>119.31</v>
      </c>
      <c r="N13" s="3">
        <f t="shared" ref="N13" si="138">IF($B12="","",AR13)</f>
        <v>0</v>
      </c>
      <c r="O13" s="218"/>
      <c r="P13" s="218"/>
      <c r="Q13" s="218"/>
      <c r="R13" s="218"/>
      <c r="S13" s="218"/>
      <c r="T13" s="218"/>
      <c r="U13">
        <f>IF(T12="","",PÚ!H13)</f>
        <v>60.36</v>
      </c>
      <c r="V13" s="218"/>
      <c r="W13" s="218"/>
      <c r="Y13" s="218"/>
      <c r="Z13">
        <f>IF(Y12="","",'PÚ CTIF'!Q13)</f>
        <v>79.099999999999994</v>
      </c>
      <c r="AA13">
        <f>IF(Y12="","",SUM('PÚ CTIF'!H13:O13))</f>
        <v>0</v>
      </c>
      <c r="AB13" s="218"/>
      <c r="AC13" s="218"/>
      <c r="AE13" s="218"/>
      <c r="AF13">
        <f>IF(AE12="","",'4x60'!H13)</f>
        <v>92.626999999999995</v>
      </c>
      <c r="AG13" s="218"/>
      <c r="AH13" s="218"/>
      <c r="AJ13" s="218"/>
      <c r="AK13">
        <f>IF(AJ12="","",'štafeta CTIF'!M13)</f>
        <v>129.773</v>
      </c>
      <c r="AL13">
        <f>IF(AJ12="","",SUM('štafeta CTIF'!H13:K13))</f>
        <v>0</v>
      </c>
      <c r="AM13" s="218"/>
      <c r="AN13" s="218"/>
      <c r="AP13" s="218"/>
      <c r="AQ13">
        <f>IF(AP12="","",'štafeta dvojic'!T13)</f>
        <v>119.31</v>
      </c>
      <c r="AR13">
        <f>IF(AP12="","",SUM('štafeta dvojic'!H13:R13))</f>
        <v>0</v>
      </c>
      <c r="AS13" s="218"/>
      <c r="AT13" s="218"/>
    </row>
    <row r="14" spans="1:46">
      <c r="A14" s="218" t="str">
        <f>IF(startovka!A14="","",startovka!A14)</f>
        <v/>
      </c>
      <c r="B14" s="218" t="str">
        <f>IF(startovka!B14="","",startovka!B14)</f>
        <v/>
      </c>
      <c r="C14" s="3" t="str">
        <f t="shared" ref="C14" si="139">IF($B14="","",U14)</f>
        <v/>
      </c>
      <c r="D14" s="218" t="str">
        <f t="shared" ref="D14" si="140">IF(B14="","",W14)</f>
        <v/>
      </c>
      <c r="E14" s="3" t="str">
        <f t="shared" ref="E14" si="141">IF(B14="","",Z14)</f>
        <v/>
      </c>
      <c r="F14" s="3" t="str">
        <f t="shared" ref="F14" si="142">IF(C14="","",AA14)</f>
        <v/>
      </c>
      <c r="G14" s="218" t="str">
        <f t="shared" ref="G14" si="143">IF($B14="","",IF(ISNUMBER(AC14),AC14,0))</f>
        <v/>
      </c>
      <c r="H14" s="3" t="str">
        <f t="shared" ref="H14" si="144">IF($B14="","",AF14)</f>
        <v/>
      </c>
      <c r="I14" s="218" t="str">
        <f t="shared" ref="I14" si="145">IF($B14="","",IF(ISNUMBER(AH14),AH14,0))</f>
        <v/>
      </c>
      <c r="J14" s="3" t="str">
        <f t="shared" ref="J14" si="146">IF($B14="","",AK14)</f>
        <v/>
      </c>
      <c r="K14" s="3" t="str">
        <f t="shared" ref="K14" si="147">IF($B14="","",AL14)</f>
        <v/>
      </c>
      <c r="L14" s="218" t="str">
        <f t="shared" ref="L14" si="148">IF($B14="","",IF(ISNUMBER(AN14),AN14,0))</f>
        <v/>
      </c>
      <c r="M14" s="3" t="str">
        <f t="shared" ref="M14" si="149">IF($B14="","",AQ14)</f>
        <v/>
      </c>
      <c r="N14" s="3" t="str">
        <f t="shared" ref="N14" si="150">IF($B14="","",AR14)</f>
        <v/>
      </c>
      <c r="O14" s="218" t="str">
        <f t="shared" ref="O14" si="151">IF(B14="","",IF(ISNUMBER(AT14),AT14,0))</f>
        <v/>
      </c>
      <c r="P14" s="218" t="str">
        <f t="shared" ref="P14" si="152">IF(B14="","",D14*1.001+G14*1.00001+I14*1.0000001+L14*1.000000001+O14)</f>
        <v/>
      </c>
      <c r="Q14" s="218" t="str">
        <f t="shared" ref="Q14" si="153">IF(B14="","",RANK(P14,P$4:P$83,1))</f>
        <v/>
      </c>
      <c r="R14" s="218" t="str">
        <f t="shared" si="85"/>
        <v/>
      </c>
      <c r="S14" s="218" t="str">
        <f t="shared" ref="S14" si="154">IF($B14="","",RANK(R14,R$4:R$83,1))</f>
        <v/>
      </c>
      <c r="T14" s="218" t="str">
        <f>IF(PÚ!B14="","",PÚ!B14)</f>
        <v/>
      </c>
      <c r="U14" t="str">
        <f>IF(T14="","",PÚ!H14)</f>
        <v/>
      </c>
      <c r="V14" s="218" t="str">
        <f t="shared" ref="V14" si="155">IF(T14="","",MIN(U14:U15)+MAX(U14:U15)/1000000)</f>
        <v/>
      </c>
      <c r="W14" s="218" t="str">
        <f t="shared" ref="W14" si="156">IF(T14="","",IF(SUM(V14:V93)=0,0,RANK(V14,V$4:V$83,1)))</f>
        <v/>
      </c>
      <c r="Y14" s="218" t="str">
        <f>IF('PÚ CTIF'!B14:B15="","",'PÚ CTIF'!B14:B15)</f>
        <v/>
      </c>
      <c r="Z14" t="str">
        <f>IF(Y14="","",'PÚ CTIF'!Q14)</f>
        <v/>
      </c>
      <c r="AA14" t="str">
        <f>IF(Y14="","",SUM('PÚ CTIF'!H14:O14))</f>
        <v/>
      </c>
      <c r="AB14" s="218" t="str">
        <f t="shared" ref="AB14" si="157">IF(Y14="","",MIN(Z14:Z15)+MAX(Z14:Z15)/1000000000+INDEX(AA14:AA15,MATCH(MIN(Z14:Z15),Z14:Z15,0),1)/1000000000000000)</f>
        <v/>
      </c>
      <c r="AC14" s="218" t="str">
        <f t="shared" ref="AC14" si="158">IF(Y14="","",RANK(AB14,AB$4:AB$83,1))</f>
        <v/>
      </c>
      <c r="AE14" s="218" t="str">
        <f>IF('4x60'!B14:B15="","",'4x60'!B14:B15)</f>
        <v/>
      </c>
      <c r="AF14" t="str">
        <f>IF(AE14="","",'4x60'!H14)</f>
        <v/>
      </c>
      <c r="AG14" s="218" t="str">
        <f t="shared" ref="AG14" si="159">IF(AE14="","",MIN(AF14:AF15)+MAX(AF14:AF15)/1000000)</f>
        <v/>
      </c>
      <c r="AH14" s="218" t="str">
        <f t="shared" ref="AH14" si="160">IF(AE14="","",IF(SUM(AG14:AG93)=0,0,RANK(AG14,AG$4:AG$83,1)))</f>
        <v/>
      </c>
      <c r="AJ14" s="218" t="str">
        <f>IF('štafeta CTIF'!B14:B15="","",'štafeta CTIF'!B14:B15)</f>
        <v/>
      </c>
      <c r="AK14" t="str">
        <f>IF(AJ14="","",'štafeta CTIF'!M14)</f>
        <v/>
      </c>
      <c r="AL14" t="str">
        <f>IF(AJ14="","",SUM('štafeta CTIF'!H14:K14))</f>
        <v/>
      </c>
      <c r="AM14" s="218" t="str">
        <f t="shared" ref="AM14" si="161">IF(AJ14="","",MIN(AK14:AK15)+MAX(AK14:AK15)/1000000000+INDEX(AL14:AL15,MATCH(MIN(AK14:AK15),AK14:AK15,0),1)/1000000000000000)</f>
        <v/>
      </c>
      <c r="AN14" s="218" t="str">
        <f t="shared" ref="AN14" si="162">IF(AJ14="","",RANK(AM14,AM$4:AM$83,1))</f>
        <v/>
      </c>
      <c r="AP14" s="218" t="str">
        <f>IF('štafeta dvojic'!B14:B15="","",'štafeta dvojic'!B14:B15)</f>
        <v/>
      </c>
      <c r="AQ14" t="str">
        <f>IF(AP14="","",'štafeta dvojic'!T14)</f>
        <v/>
      </c>
      <c r="AR14" t="str">
        <f>IF(AP14="","",SUM('štafeta dvojic'!H14:R14))</f>
        <v/>
      </c>
      <c r="AS14" s="218" t="str">
        <f t="shared" ref="AS14" si="163">IF(AP14="","",MIN(AQ14:AQ15)+MAX(AQ14:AQ15)/1000000000+INDEX(AR14:AR15,MATCH(MIN(AQ14:AQ15),AQ14:AQ15,0),1)/1000000000000000)</f>
        <v/>
      </c>
      <c r="AT14" s="218" t="str">
        <f t="shared" ref="AT14" si="164">IF(AP14="","",RANK(AS14,AS$4:AS$83,1))</f>
        <v/>
      </c>
    </row>
    <row r="15" spans="1:46">
      <c r="A15" s="218"/>
      <c r="B15" s="218"/>
      <c r="C15" s="3" t="str">
        <f t="shared" ref="C15" si="165">IF(B14="","",U15)</f>
        <v/>
      </c>
      <c r="D15" s="218"/>
      <c r="E15" s="3" t="str">
        <f t="shared" ref="E15" si="166">IF(B14="","",Z15)</f>
        <v/>
      </c>
      <c r="F15" s="3" t="str">
        <f t="shared" ref="F15" si="167">IF(C14="","",AA15)</f>
        <v/>
      </c>
      <c r="G15" s="218"/>
      <c r="H15" s="3" t="str">
        <f t="shared" ref="H15" si="168">IF($B14="","",AF15)</f>
        <v/>
      </c>
      <c r="I15" s="218"/>
      <c r="J15" s="3" t="str">
        <f t="shared" ref="J15" si="169">IF($B14="","",AK15)</f>
        <v/>
      </c>
      <c r="K15" s="3" t="str">
        <f t="shared" ref="K15" si="170">IF($B14="","",AL15)</f>
        <v/>
      </c>
      <c r="L15" s="218"/>
      <c r="M15" s="3" t="str">
        <f t="shared" ref="M15" si="171">IF($B14="","",AQ15)</f>
        <v/>
      </c>
      <c r="N15" s="3" t="str">
        <f t="shared" ref="N15" si="172">IF($B14="","",AR15)</f>
        <v/>
      </c>
      <c r="O15" s="218"/>
      <c r="P15" s="218"/>
      <c r="Q15" s="218"/>
      <c r="R15" s="218"/>
      <c r="S15" s="218"/>
      <c r="T15" s="218"/>
      <c r="U15" t="str">
        <f>IF(T14="","",PÚ!H15)</f>
        <v/>
      </c>
      <c r="V15" s="218"/>
      <c r="W15" s="218"/>
      <c r="Y15" s="218"/>
      <c r="Z15" t="str">
        <f>IF(Y14="","",'PÚ CTIF'!Q15)</f>
        <v/>
      </c>
      <c r="AA15" t="str">
        <f>IF(Y14="","",SUM('PÚ CTIF'!H15:O15))</f>
        <v/>
      </c>
      <c r="AB15" s="218"/>
      <c r="AC15" s="218"/>
      <c r="AE15" s="218"/>
      <c r="AF15" t="str">
        <f>IF(AE14="","",'4x60'!H15)</f>
        <v/>
      </c>
      <c r="AG15" s="218"/>
      <c r="AH15" s="218"/>
      <c r="AJ15" s="218"/>
      <c r="AK15" t="str">
        <f>IF(AJ14="","",'štafeta CTIF'!M15)</f>
        <v/>
      </c>
      <c r="AL15" t="str">
        <f>IF(AJ14="","",SUM('štafeta CTIF'!H15:K15))</f>
        <v/>
      </c>
      <c r="AM15" s="218"/>
      <c r="AN15" s="218"/>
      <c r="AP15" s="218"/>
      <c r="AQ15" t="str">
        <f>IF(AP14="","",'štafeta dvojic'!T15)</f>
        <v/>
      </c>
      <c r="AR15" t="str">
        <f>IF(AP14="","",SUM('štafeta dvojic'!H15:R15))</f>
        <v/>
      </c>
      <c r="AS15" s="218"/>
      <c r="AT15" s="218"/>
    </row>
    <row r="16" spans="1:46">
      <c r="A16" s="218" t="str">
        <f>IF(startovka!A16="","",startovka!A16)</f>
        <v/>
      </c>
      <c r="B16" s="218" t="str">
        <f>IF(startovka!B16="","",startovka!B16)</f>
        <v/>
      </c>
      <c r="C16" s="3" t="str">
        <f t="shared" ref="C16" si="173">IF($B16="","",U16)</f>
        <v/>
      </c>
      <c r="D16" s="218" t="str">
        <f t="shared" ref="D16" si="174">IF(B16="","",W16)</f>
        <v/>
      </c>
      <c r="E16" s="3" t="str">
        <f t="shared" ref="E16" si="175">IF(B16="","",Z16)</f>
        <v/>
      </c>
      <c r="F16" s="3" t="str">
        <f t="shared" ref="F16" si="176">IF(C16="","",AA16)</f>
        <v/>
      </c>
      <c r="G16" s="218" t="str">
        <f t="shared" ref="G16" si="177">IF($B16="","",IF(ISNUMBER(AC16),AC16,0))</f>
        <v/>
      </c>
      <c r="H16" s="3" t="str">
        <f t="shared" ref="H16" si="178">IF($B16="","",AF16)</f>
        <v/>
      </c>
      <c r="I16" s="218" t="str">
        <f t="shared" ref="I16" si="179">IF($B16="","",IF(ISNUMBER(AH16),AH16,0))</f>
        <v/>
      </c>
      <c r="J16" s="3" t="str">
        <f t="shared" ref="J16" si="180">IF($B16="","",AK16)</f>
        <v/>
      </c>
      <c r="K16" s="3" t="str">
        <f t="shared" ref="K16" si="181">IF($B16="","",AL16)</f>
        <v/>
      </c>
      <c r="L16" s="218" t="str">
        <f t="shared" ref="L16" si="182">IF($B16="","",IF(ISNUMBER(AN16),AN16,0))</f>
        <v/>
      </c>
      <c r="M16" s="3" t="str">
        <f t="shared" ref="M16" si="183">IF($B16="","",AQ16)</f>
        <v/>
      </c>
      <c r="N16" s="3" t="str">
        <f t="shared" ref="N16" si="184">IF($B16="","",AR16)</f>
        <v/>
      </c>
      <c r="O16" s="218" t="str">
        <f t="shared" ref="O16" si="185">IF(B16="","",IF(ISNUMBER(AT16),AT16,0))</f>
        <v/>
      </c>
      <c r="P16" s="218" t="str">
        <f t="shared" ref="P16" si="186">IF(B16="","",D16*1.001+G16*1.00001+I16*1.0000001+L16*1.000000001+O16)</f>
        <v/>
      </c>
      <c r="Q16" s="218" t="str">
        <f t="shared" ref="Q16" si="187">IF(B16="","",RANK(P16,P$4:P$83,1))</f>
        <v/>
      </c>
      <c r="R16" s="218" t="str">
        <f t="shared" si="85"/>
        <v/>
      </c>
      <c r="S16" s="218" t="str">
        <f t="shared" ref="S16" si="188">IF($B16="","",RANK(R16,R$4:R$83,1))</f>
        <v/>
      </c>
      <c r="T16" s="218" t="str">
        <f>IF(PÚ!B16="","",PÚ!B16)</f>
        <v/>
      </c>
      <c r="U16" t="str">
        <f>IF(T16="","",PÚ!H16)</f>
        <v/>
      </c>
      <c r="V16" s="218" t="str">
        <f t="shared" ref="V16" si="189">IF(T16="","",MIN(U16:U17)+MAX(U16:U17)/1000000)</f>
        <v/>
      </c>
      <c r="W16" s="218" t="str">
        <f t="shared" ref="W16" si="190">IF(T16="","",IF(SUM(V16:V95)=0,0,RANK(V16,V$4:V$83,1)))</f>
        <v/>
      </c>
      <c r="Y16" s="218" t="str">
        <f>IF('PÚ CTIF'!B16:B17="","",'PÚ CTIF'!B16:B17)</f>
        <v/>
      </c>
      <c r="Z16" t="str">
        <f>IF(Y16="","",'PÚ CTIF'!Q16)</f>
        <v/>
      </c>
      <c r="AA16" t="str">
        <f>IF(Y16="","",SUM('PÚ CTIF'!H16:O16))</f>
        <v/>
      </c>
      <c r="AB16" s="218" t="str">
        <f t="shared" ref="AB16" si="191">IF(Y16="","",MIN(Z16:Z17)+MAX(Z16:Z17)/1000000000+INDEX(AA16:AA17,MATCH(MIN(Z16:Z17),Z16:Z17,0),1)/1000000000000000)</f>
        <v/>
      </c>
      <c r="AC16" s="218" t="str">
        <f t="shared" ref="AC16" si="192">IF(Y16="","",RANK(AB16,AB$4:AB$83,1))</f>
        <v/>
      </c>
      <c r="AE16" s="218" t="str">
        <f>IF('4x60'!B16:B17="","",'4x60'!B16:B17)</f>
        <v/>
      </c>
      <c r="AF16" t="str">
        <f>IF(AE16="","",'4x60'!H16)</f>
        <v/>
      </c>
      <c r="AG16" s="218" t="str">
        <f t="shared" ref="AG16" si="193">IF(AE16="","",MIN(AF16:AF17)+MAX(AF16:AF17)/1000000)</f>
        <v/>
      </c>
      <c r="AH16" s="218" t="str">
        <f t="shared" ref="AH16" si="194">IF(AE16="","",IF(SUM(AG16:AG95)=0,0,RANK(AG16,AG$4:AG$83,1)))</f>
        <v/>
      </c>
      <c r="AJ16" s="218" t="str">
        <f>IF('štafeta CTIF'!B16:B17="","",'štafeta CTIF'!B16:B17)</f>
        <v/>
      </c>
      <c r="AK16" t="str">
        <f>IF(AJ16="","",'štafeta CTIF'!M16)</f>
        <v/>
      </c>
      <c r="AL16" t="str">
        <f>IF(AJ16="","",SUM('štafeta CTIF'!H16:K16))</f>
        <v/>
      </c>
      <c r="AM16" s="218" t="str">
        <f t="shared" ref="AM16" si="195">IF(AJ16="","",MIN(AK16:AK17)+MAX(AK16:AK17)/1000000000+INDEX(AL16:AL17,MATCH(MIN(AK16:AK17),AK16:AK17,0),1)/1000000000000000)</f>
        <v/>
      </c>
      <c r="AN16" s="218" t="str">
        <f t="shared" ref="AN16" si="196">IF(AJ16="","",RANK(AM16,AM$4:AM$83,1))</f>
        <v/>
      </c>
      <c r="AP16" s="218" t="str">
        <f>IF('štafeta dvojic'!B16:B17="","",'štafeta dvojic'!B16:B17)</f>
        <v/>
      </c>
      <c r="AQ16" t="str">
        <f>IF(AP16="","",'štafeta dvojic'!T16)</f>
        <v/>
      </c>
      <c r="AR16" t="str">
        <f>IF(AP16="","",SUM('štafeta dvojic'!H16:R16))</f>
        <v/>
      </c>
      <c r="AS16" s="218" t="str">
        <f t="shared" ref="AS16" si="197">IF(AP16="","",MIN(AQ16:AQ17)+MAX(AQ16:AQ17)/1000000000+INDEX(AR16:AR17,MATCH(MIN(AQ16:AQ17),AQ16:AQ17,0),1)/1000000000000000)</f>
        <v/>
      </c>
      <c r="AT16" s="218" t="str">
        <f t="shared" ref="AT16" si="198">IF(AP16="","",RANK(AS16,AS$4:AS$83,1))</f>
        <v/>
      </c>
    </row>
    <row r="17" spans="1:46">
      <c r="A17" s="218"/>
      <c r="B17" s="218"/>
      <c r="C17" s="3" t="str">
        <f t="shared" ref="C17" si="199">IF(B16="","",U17)</f>
        <v/>
      </c>
      <c r="D17" s="218"/>
      <c r="E17" s="3" t="str">
        <f t="shared" ref="E17" si="200">IF(B16="","",Z17)</f>
        <v/>
      </c>
      <c r="F17" s="3" t="str">
        <f t="shared" ref="F17" si="201">IF(C16="","",AA17)</f>
        <v/>
      </c>
      <c r="G17" s="218"/>
      <c r="H17" s="3" t="str">
        <f t="shared" ref="H17" si="202">IF($B16="","",AF17)</f>
        <v/>
      </c>
      <c r="I17" s="218"/>
      <c r="J17" s="3" t="str">
        <f t="shared" ref="J17" si="203">IF($B16="","",AK17)</f>
        <v/>
      </c>
      <c r="K17" s="3" t="str">
        <f t="shared" ref="K17" si="204">IF($B16="","",AL17)</f>
        <v/>
      </c>
      <c r="L17" s="218"/>
      <c r="M17" s="3" t="str">
        <f t="shared" ref="M17" si="205">IF($B16="","",AQ17)</f>
        <v/>
      </c>
      <c r="N17" s="3" t="str">
        <f t="shared" ref="N17" si="206">IF($B16="","",AR17)</f>
        <v/>
      </c>
      <c r="O17" s="218"/>
      <c r="P17" s="218"/>
      <c r="Q17" s="218"/>
      <c r="R17" s="218"/>
      <c r="S17" s="218"/>
      <c r="T17" s="218"/>
      <c r="U17" t="str">
        <f>IF(T16="","",PÚ!H17)</f>
        <v/>
      </c>
      <c r="V17" s="218"/>
      <c r="W17" s="218"/>
      <c r="Y17" s="218"/>
      <c r="Z17" t="str">
        <f>IF(Y16="","",'PÚ CTIF'!Q17)</f>
        <v/>
      </c>
      <c r="AA17" t="str">
        <f>IF(Y16="","",SUM('PÚ CTIF'!H17:O17))</f>
        <v/>
      </c>
      <c r="AB17" s="218"/>
      <c r="AC17" s="218"/>
      <c r="AE17" s="218"/>
      <c r="AF17" t="str">
        <f>IF(AE16="","",'4x60'!H17)</f>
        <v/>
      </c>
      <c r="AG17" s="218"/>
      <c r="AH17" s="218"/>
      <c r="AJ17" s="218"/>
      <c r="AK17" t="str">
        <f>IF(AJ16="","",'štafeta CTIF'!M17)</f>
        <v/>
      </c>
      <c r="AL17" t="str">
        <f>IF(AJ16="","",SUM('štafeta CTIF'!H17:K17))</f>
        <v/>
      </c>
      <c r="AM17" s="218"/>
      <c r="AN17" s="218"/>
      <c r="AP17" s="218"/>
      <c r="AQ17" t="str">
        <f>IF(AP16="","",'štafeta dvojic'!T17)</f>
        <v/>
      </c>
      <c r="AR17" t="str">
        <f>IF(AP16="","",SUM('štafeta dvojic'!H17:R17))</f>
        <v/>
      </c>
      <c r="AS17" s="218"/>
      <c r="AT17" s="218"/>
    </row>
    <row r="18" spans="1:46">
      <c r="A18" s="218" t="str">
        <f>IF(startovka!A18="","",startovka!A18)</f>
        <v/>
      </c>
      <c r="B18" s="218" t="str">
        <f>IF(startovka!B18="","",startovka!B18)</f>
        <v/>
      </c>
      <c r="C18" s="3" t="str">
        <f t="shared" ref="C18" si="207">IF($B18="","",U18)</f>
        <v/>
      </c>
      <c r="D18" s="218" t="str">
        <f t="shared" ref="D18" si="208">IF(B18="","",W18)</f>
        <v/>
      </c>
      <c r="E18" s="3" t="str">
        <f t="shared" ref="E18" si="209">IF(B18="","",Z18)</f>
        <v/>
      </c>
      <c r="F18" s="3" t="str">
        <f t="shared" ref="F18" si="210">IF(C18="","",AA18)</f>
        <v/>
      </c>
      <c r="G18" s="218" t="str">
        <f t="shared" ref="G18" si="211">IF($B18="","",IF(ISNUMBER(AC18),AC18,0))</f>
        <v/>
      </c>
      <c r="H18" s="3" t="str">
        <f t="shared" ref="H18" si="212">IF($B18="","",AF18)</f>
        <v/>
      </c>
      <c r="I18" s="218" t="str">
        <f t="shared" ref="I18" si="213">IF($B18="","",IF(ISNUMBER(AH18),AH18,0))</f>
        <v/>
      </c>
      <c r="J18" s="3" t="str">
        <f t="shared" ref="J18" si="214">IF($B18="","",AK18)</f>
        <v/>
      </c>
      <c r="K18" s="3" t="str">
        <f t="shared" ref="K18" si="215">IF($B18="","",AL18)</f>
        <v/>
      </c>
      <c r="L18" s="218" t="str">
        <f t="shared" ref="L18" si="216">IF($B18="","",IF(ISNUMBER(AN18),AN18,0))</f>
        <v/>
      </c>
      <c r="M18" s="3" t="str">
        <f t="shared" ref="M18" si="217">IF($B18="","",AQ18)</f>
        <v/>
      </c>
      <c r="N18" s="3" t="str">
        <f t="shared" ref="N18" si="218">IF($B18="","",AR18)</f>
        <v/>
      </c>
      <c r="O18" s="218" t="str">
        <f t="shared" ref="O18" si="219">IF(B18="","",IF(ISNUMBER(AT18),AT18,0))</f>
        <v/>
      </c>
      <c r="P18" s="218" t="str">
        <f t="shared" ref="P18" si="220">IF(B18="","",D18*1.001+G18*1.00001+I18*1.0000001+L18*1.000000001+O18)</f>
        <v/>
      </c>
      <c r="Q18" s="218" t="str">
        <f t="shared" ref="Q18" si="221">IF(B18="","",RANK(P18,P$4:P$83,1))</f>
        <v/>
      </c>
      <c r="R18" s="218" t="str">
        <f t="shared" si="85"/>
        <v/>
      </c>
      <c r="S18" s="218" t="str">
        <f t="shared" ref="S18" si="222">IF($B18="","",RANK(R18,R$4:R$83,1))</f>
        <v/>
      </c>
      <c r="T18" s="218" t="str">
        <f>IF(PÚ!B18="","",PÚ!B18)</f>
        <v/>
      </c>
      <c r="U18" t="str">
        <f>IF(T18="","",PÚ!H18)</f>
        <v/>
      </c>
      <c r="V18" s="218" t="str">
        <f t="shared" ref="V18" si="223">IF(T18="","",MIN(U18:U19)+MAX(U18:U19)/1000000)</f>
        <v/>
      </c>
      <c r="W18" s="218" t="str">
        <f t="shared" ref="W18" si="224">IF(T18="","",IF(SUM(V18:V97)=0,0,RANK(V18,V$4:V$83,1)))</f>
        <v/>
      </c>
      <c r="Y18" s="218" t="str">
        <f>IF('PÚ CTIF'!B18:B19="","",'PÚ CTIF'!B18:B19)</f>
        <v/>
      </c>
      <c r="Z18" t="str">
        <f>IF(Y18="","",'PÚ CTIF'!Q18)</f>
        <v/>
      </c>
      <c r="AA18" t="str">
        <f>IF(Y18="","",SUM('PÚ CTIF'!H18:O18))</f>
        <v/>
      </c>
      <c r="AB18" s="218" t="str">
        <f t="shared" ref="AB18" si="225">IF(Y18="","",MIN(Z18:Z19)+MAX(Z18:Z19)/1000000000+INDEX(AA18:AA19,MATCH(MIN(Z18:Z19),Z18:Z19,0),1)/1000000000000000)</f>
        <v/>
      </c>
      <c r="AC18" s="218" t="str">
        <f t="shared" ref="AC18" si="226">IF(Y18="","",RANK(AB18,AB$4:AB$83,1))</f>
        <v/>
      </c>
      <c r="AE18" s="218" t="str">
        <f>IF('4x60'!B18:B19="","",'4x60'!B18:B19)</f>
        <v/>
      </c>
      <c r="AF18" t="str">
        <f>IF(AE18="","",'4x60'!H18)</f>
        <v/>
      </c>
      <c r="AG18" s="218" t="str">
        <f t="shared" ref="AG18" si="227">IF(AE18="","",MIN(AF18:AF19)+MAX(AF18:AF19)/1000000)</f>
        <v/>
      </c>
      <c r="AH18" s="218" t="str">
        <f t="shared" ref="AH18" si="228">IF(AE18="","",IF(SUM(AG18:AG97)=0,0,RANK(AG18,AG$4:AG$83,1)))</f>
        <v/>
      </c>
      <c r="AJ18" s="218" t="str">
        <f>IF('štafeta CTIF'!B18:B19="","",'štafeta CTIF'!B18:B19)</f>
        <v/>
      </c>
      <c r="AK18" t="str">
        <f>IF(AJ18="","",'štafeta CTIF'!M18)</f>
        <v/>
      </c>
      <c r="AL18" t="str">
        <f>IF(AJ18="","",SUM('štafeta CTIF'!H18:K18))</f>
        <v/>
      </c>
      <c r="AM18" s="218" t="str">
        <f t="shared" ref="AM18" si="229">IF(AJ18="","",MIN(AK18:AK19)+MAX(AK18:AK19)/1000000000+INDEX(AL18:AL19,MATCH(MIN(AK18:AK19),AK18:AK19,0),1)/1000000000000000)</f>
        <v/>
      </c>
      <c r="AN18" s="218" t="str">
        <f t="shared" ref="AN18" si="230">IF(AJ18="","",RANK(AM18,AM$4:AM$83,1))</f>
        <v/>
      </c>
      <c r="AP18" s="218" t="str">
        <f>IF('štafeta dvojic'!B18:B19="","",'štafeta dvojic'!B18:B19)</f>
        <v/>
      </c>
      <c r="AQ18" t="str">
        <f>IF(AP18="","",'štafeta dvojic'!T18)</f>
        <v/>
      </c>
      <c r="AR18" t="str">
        <f>IF(AP18="","",SUM('štafeta dvojic'!H18:R18))</f>
        <v/>
      </c>
      <c r="AS18" s="218" t="str">
        <f t="shared" ref="AS18" si="231">IF(AP18="","",MIN(AQ18:AQ19)+MAX(AQ18:AQ19)/1000000000+INDEX(AR18:AR19,MATCH(MIN(AQ18:AQ19),AQ18:AQ19,0),1)/1000000000000000)</f>
        <v/>
      </c>
      <c r="AT18" s="218" t="str">
        <f t="shared" ref="AT18" si="232">IF(AP18="","",RANK(AS18,AS$4:AS$83,1))</f>
        <v/>
      </c>
    </row>
    <row r="19" spans="1:46">
      <c r="A19" s="218"/>
      <c r="B19" s="218"/>
      <c r="C19" s="3" t="str">
        <f t="shared" ref="C19" si="233">IF(B18="","",U19)</f>
        <v/>
      </c>
      <c r="D19" s="218"/>
      <c r="E19" s="3" t="str">
        <f t="shared" ref="E19" si="234">IF(B18="","",Z19)</f>
        <v/>
      </c>
      <c r="F19" s="3" t="str">
        <f t="shared" ref="F19" si="235">IF(C18="","",AA19)</f>
        <v/>
      </c>
      <c r="G19" s="218"/>
      <c r="H19" s="3" t="str">
        <f t="shared" ref="H19" si="236">IF($B18="","",AF19)</f>
        <v/>
      </c>
      <c r="I19" s="218"/>
      <c r="J19" s="3" t="str">
        <f t="shared" ref="J19" si="237">IF($B18="","",AK19)</f>
        <v/>
      </c>
      <c r="K19" s="3" t="str">
        <f t="shared" ref="K19" si="238">IF($B18="","",AL19)</f>
        <v/>
      </c>
      <c r="L19" s="218"/>
      <c r="M19" s="3" t="str">
        <f t="shared" ref="M19" si="239">IF($B18="","",AQ19)</f>
        <v/>
      </c>
      <c r="N19" s="3" t="str">
        <f t="shared" ref="N19" si="240">IF($B18="","",AR19)</f>
        <v/>
      </c>
      <c r="O19" s="218"/>
      <c r="P19" s="218"/>
      <c r="Q19" s="218"/>
      <c r="R19" s="218"/>
      <c r="S19" s="218"/>
      <c r="T19" s="218"/>
      <c r="U19" t="str">
        <f>IF(T18="","",PÚ!H19)</f>
        <v/>
      </c>
      <c r="V19" s="218"/>
      <c r="W19" s="218"/>
      <c r="Y19" s="218"/>
      <c r="Z19" t="str">
        <f>IF(Y18="","",'PÚ CTIF'!Q19)</f>
        <v/>
      </c>
      <c r="AA19" t="str">
        <f>IF(Y18="","",SUM('PÚ CTIF'!H19:O19))</f>
        <v/>
      </c>
      <c r="AB19" s="218"/>
      <c r="AC19" s="218"/>
      <c r="AE19" s="218"/>
      <c r="AF19" t="str">
        <f>IF(AE18="","",'4x60'!H19)</f>
        <v/>
      </c>
      <c r="AG19" s="218"/>
      <c r="AH19" s="218"/>
      <c r="AJ19" s="218"/>
      <c r="AK19" t="str">
        <f>IF(AJ18="","",'štafeta CTIF'!M19)</f>
        <v/>
      </c>
      <c r="AL19" t="str">
        <f>IF(AJ18="","",SUM('štafeta CTIF'!H19:K19))</f>
        <v/>
      </c>
      <c r="AM19" s="218"/>
      <c r="AN19" s="218"/>
      <c r="AP19" s="218"/>
      <c r="AQ19" t="str">
        <f>IF(AP18="","",'štafeta dvojic'!T19)</f>
        <v/>
      </c>
      <c r="AR19" t="str">
        <f>IF(AP18="","",SUM('štafeta dvojic'!H19:R19))</f>
        <v/>
      </c>
      <c r="AS19" s="218"/>
      <c r="AT19" s="218"/>
    </row>
    <row r="20" spans="1:46">
      <c r="A20" s="218" t="str">
        <f>IF(startovka!A20="","",startovka!A20)</f>
        <v/>
      </c>
      <c r="B20" s="218" t="str">
        <f>IF(startovka!B20="","",startovka!B20)</f>
        <v/>
      </c>
      <c r="C20" s="3" t="str">
        <f t="shared" ref="C20" si="241">IF($B20="","",U20)</f>
        <v/>
      </c>
      <c r="D20" s="218" t="str">
        <f t="shared" ref="D20" si="242">IF(B20="","",W20)</f>
        <v/>
      </c>
      <c r="E20" s="3" t="str">
        <f t="shared" ref="E20" si="243">IF(B20="","",Z20)</f>
        <v/>
      </c>
      <c r="F20" s="3" t="str">
        <f t="shared" ref="F20" si="244">IF(C20="","",AA20)</f>
        <v/>
      </c>
      <c r="G20" s="218" t="str">
        <f t="shared" ref="G20" si="245">IF($B20="","",IF(ISNUMBER(AC20),AC20,0))</f>
        <v/>
      </c>
      <c r="H20" s="3" t="str">
        <f t="shared" ref="H20" si="246">IF($B20="","",AF20)</f>
        <v/>
      </c>
      <c r="I20" s="218" t="str">
        <f t="shared" ref="I20" si="247">IF($B20="","",IF(ISNUMBER(AH20),AH20,0))</f>
        <v/>
      </c>
      <c r="J20" s="3" t="str">
        <f t="shared" ref="J20" si="248">IF($B20="","",AK20)</f>
        <v/>
      </c>
      <c r="K20" s="3" t="str">
        <f t="shared" ref="K20" si="249">IF($B20="","",AL20)</f>
        <v/>
      </c>
      <c r="L20" s="218" t="str">
        <f t="shared" ref="L20" si="250">IF($B20="","",IF(ISNUMBER(AN20),AN20,0))</f>
        <v/>
      </c>
      <c r="M20" s="3" t="str">
        <f t="shared" ref="M20" si="251">IF($B20="","",AQ20)</f>
        <v/>
      </c>
      <c r="N20" s="3" t="str">
        <f t="shared" ref="N20" si="252">IF($B20="","",AR20)</f>
        <v/>
      </c>
      <c r="O20" s="218" t="str">
        <f t="shared" ref="O20" si="253">IF(B20="","",IF(ISNUMBER(AT20),AT20,0))</f>
        <v/>
      </c>
      <c r="P20" s="218" t="str">
        <f t="shared" ref="P20" si="254">IF(B20="","",D20*1.001+G20*1.00001+I20*1.0000001+L20*1.000000001+O20)</f>
        <v/>
      </c>
      <c r="Q20" s="218" t="str">
        <f t="shared" ref="Q20" si="255">IF(B20="","",RANK(P20,P$4:P$83,1))</f>
        <v/>
      </c>
      <c r="R20" s="218" t="str">
        <f t="shared" si="85"/>
        <v/>
      </c>
      <c r="S20" s="218" t="str">
        <f t="shared" ref="S20" si="256">IF($B20="","",RANK(R20,R$4:R$83,1))</f>
        <v/>
      </c>
      <c r="T20" s="218" t="str">
        <f>IF(PÚ!B20="","",PÚ!B20)</f>
        <v/>
      </c>
      <c r="U20" t="str">
        <f>IF(T20="","",PÚ!H20)</f>
        <v/>
      </c>
      <c r="V20" s="218" t="str">
        <f t="shared" ref="V20" si="257">IF(T20="","",MIN(U20:U21)+MAX(U20:U21)/1000000)</f>
        <v/>
      </c>
      <c r="W20" s="218" t="str">
        <f t="shared" ref="W20" si="258">IF(T20="","",IF(SUM(V20:V99)=0,0,RANK(V20,V$4:V$83,1)))</f>
        <v/>
      </c>
      <c r="Y20" s="218" t="str">
        <f>IF('PÚ CTIF'!B20:B21="","",'PÚ CTIF'!B20:B21)</f>
        <v/>
      </c>
      <c r="Z20" t="str">
        <f>IF(Y20="","",'PÚ CTIF'!Q20)</f>
        <v/>
      </c>
      <c r="AA20" t="str">
        <f>IF(Y20="","",SUM('PÚ CTIF'!H20:O20))</f>
        <v/>
      </c>
      <c r="AB20" s="218" t="str">
        <f t="shared" ref="AB20" si="259">IF(Y20="","",MIN(Z20:Z21)+MAX(Z20:Z21)/1000000000+INDEX(AA20:AA21,MATCH(MIN(Z20:Z21),Z20:Z21,0),1)/1000000000000000)</f>
        <v/>
      </c>
      <c r="AC20" s="218" t="str">
        <f t="shared" ref="AC20" si="260">IF(Y20="","",RANK(AB20,AB$4:AB$83,1))</f>
        <v/>
      </c>
      <c r="AE20" s="218" t="str">
        <f>IF('4x60'!B20:B21="","",'4x60'!B20:B21)</f>
        <v/>
      </c>
      <c r="AF20" t="str">
        <f>IF(AE20="","",'4x60'!H20)</f>
        <v/>
      </c>
      <c r="AG20" s="218" t="str">
        <f t="shared" ref="AG20" si="261">IF(AE20="","",MIN(AF20:AF21)+MAX(AF20:AF21)/1000000)</f>
        <v/>
      </c>
      <c r="AH20" s="218" t="str">
        <f t="shared" ref="AH20" si="262">IF(AE20="","",IF(SUM(AG20:AG99)=0,0,RANK(AG20,AG$4:AG$83,1)))</f>
        <v/>
      </c>
      <c r="AJ20" s="218" t="str">
        <f>IF('štafeta CTIF'!B20:B21="","",'štafeta CTIF'!B20:B21)</f>
        <v/>
      </c>
      <c r="AK20" t="str">
        <f>IF(AJ20="","",'štafeta CTIF'!M20)</f>
        <v/>
      </c>
      <c r="AL20" t="str">
        <f>IF(AJ20="","",SUM('štafeta CTIF'!H20:K20))</f>
        <v/>
      </c>
      <c r="AM20" s="218" t="str">
        <f t="shared" ref="AM20" si="263">IF(AJ20="","",MIN(AK20:AK21)+MAX(AK20:AK21)/1000000000+INDEX(AL20:AL21,MATCH(MIN(AK20:AK21),AK20:AK21,0),1)/1000000000000000)</f>
        <v/>
      </c>
      <c r="AN20" s="218" t="str">
        <f t="shared" ref="AN20" si="264">IF(AJ20="","",RANK(AM20,AM$4:AM$83,1))</f>
        <v/>
      </c>
      <c r="AP20" s="218" t="str">
        <f>IF('štafeta dvojic'!B20:B21="","",'štafeta dvojic'!B20:B21)</f>
        <v/>
      </c>
      <c r="AQ20" t="str">
        <f>IF(AP20="","",'štafeta dvojic'!T20)</f>
        <v/>
      </c>
      <c r="AR20" t="str">
        <f>IF(AP20="","",SUM('štafeta dvojic'!H20:R20))</f>
        <v/>
      </c>
      <c r="AS20" s="218" t="str">
        <f t="shared" ref="AS20" si="265">IF(AP20="","",MIN(AQ20:AQ21)+MAX(AQ20:AQ21)/1000000000+INDEX(AR20:AR21,MATCH(MIN(AQ20:AQ21),AQ20:AQ21,0),1)/1000000000000000)</f>
        <v/>
      </c>
      <c r="AT20" s="218" t="str">
        <f t="shared" ref="AT20" si="266">IF(AP20="","",RANK(AS20,AS$4:AS$83,1))</f>
        <v/>
      </c>
    </row>
    <row r="21" spans="1:46">
      <c r="A21" s="218"/>
      <c r="B21" s="218"/>
      <c r="C21" s="3" t="str">
        <f t="shared" ref="C21" si="267">IF(B20="","",U21)</f>
        <v/>
      </c>
      <c r="D21" s="218"/>
      <c r="E21" s="3" t="str">
        <f t="shared" ref="E21" si="268">IF(B20="","",Z21)</f>
        <v/>
      </c>
      <c r="F21" s="3" t="str">
        <f t="shared" ref="F21" si="269">IF(C20="","",AA21)</f>
        <v/>
      </c>
      <c r="G21" s="218"/>
      <c r="H21" s="3" t="str">
        <f t="shared" ref="H21" si="270">IF($B20="","",AF21)</f>
        <v/>
      </c>
      <c r="I21" s="218"/>
      <c r="J21" s="3" t="str">
        <f t="shared" ref="J21" si="271">IF($B20="","",AK21)</f>
        <v/>
      </c>
      <c r="K21" s="3" t="str">
        <f t="shared" ref="K21" si="272">IF($B20="","",AL21)</f>
        <v/>
      </c>
      <c r="L21" s="218"/>
      <c r="M21" s="3" t="str">
        <f t="shared" ref="M21" si="273">IF($B20="","",AQ21)</f>
        <v/>
      </c>
      <c r="N21" s="3" t="str">
        <f t="shared" ref="N21" si="274">IF($B20="","",AR21)</f>
        <v/>
      </c>
      <c r="O21" s="218"/>
      <c r="P21" s="218"/>
      <c r="Q21" s="218"/>
      <c r="R21" s="218"/>
      <c r="S21" s="218"/>
      <c r="T21" s="218"/>
      <c r="U21" t="str">
        <f>IF(T20="","",PÚ!H21)</f>
        <v/>
      </c>
      <c r="V21" s="218"/>
      <c r="W21" s="218"/>
      <c r="Y21" s="218"/>
      <c r="Z21" t="str">
        <f>IF(Y20="","",'PÚ CTIF'!Q21)</f>
        <v/>
      </c>
      <c r="AA21" t="str">
        <f>IF(Y20="","",SUM('PÚ CTIF'!H21:O21))</f>
        <v/>
      </c>
      <c r="AB21" s="218"/>
      <c r="AC21" s="218"/>
      <c r="AE21" s="218"/>
      <c r="AF21" t="str">
        <f>IF(AE20="","",'4x60'!H21)</f>
        <v/>
      </c>
      <c r="AG21" s="218"/>
      <c r="AH21" s="218"/>
      <c r="AJ21" s="218"/>
      <c r="AK21" t="str">
        <f>IF(AJ20="","",'štafeta CTIF'!M21)</f>
        <v/>
      </c>
      <c r="AL21" t="str">
        <f>IF(AJ20="","",SUM('štafeta CTIF'!H21:K21))</f>
        <v/>
      </c>
      <c r="AM21" s="218"/>
      <c r="AN21" s="218"/>
      <c r="AP21" s="218"/>
      <c r="AQ21" t="str">
        <f>IF(AP20="","",'štafeta dvojic'!T21)</f>
        <v/>
      </c>
      <c r="AR21" t="str">
        <f>IF(AP20="","",SUM('štafeta dvojic'!H21:R21))</f>
        <v/>
      </c>
      <c r="AS21" s="218"/>
      <c r="AT21" s="218"/>
    </row>
    <row r="22" spans="1:46">
      <c r="A22" s="218" t="str">
        <f>IF(startovka!A22="","",startovka!A22)</f>
        <v/>
      </c>
      <c r="B22" s="218" t="str">
        <f>IF(startovka!B22="","",startovka!B22)</f>
        <v/>
      </c>
      <c r="C22" s="3" t="str">
        <f t="shared" ref="C22" si="275">IF($B22="","",U22)</f>
        <v/>
      </c>
      <c r="D22" s="218" t="str">
        <f t="shared" ref="D22" si="276">IF(B22="","",W22)</f>
        <v/>
      </c>
      <c r="E22" s="3" t="str">
        <f t="shared" ref="E22" si="277">IF(B22="","",Z22)</f>
        <v/>
      </c>
      <c r="F22" s="3" t="str">
        <f t="shared" ref="F22" si="278">IF(C22="","",AA22)</f>
        <v/>
      </c>
      <c r="G22" s="218" t="str">
        <f t="shared" ref="G22" si="279">IF($B22="","",IF(ISNUMBER(AC22),AC22,0))</f>
        <v/>
      </c>
      <c r="H22" s="3" t="str">
        <f t="shared" ref="H22" si="280">IF($B22="","",AF22)</f>
        <v/>
      </c>
      <c r="I22" s="218" t="str">
        <f t="shared" ref="I22" si="281">IF($B22="","",IF(ISNUMBER(AH22),AH22,0))</f>
        <v/>
      </c>
      <c r="J22" s="3" t="str">
        <f t="shared" ref="J22" si="282">IF($B22="","",AK22)</f>
        <v/>
      </c>
      <c r="K22" s="3" t="str">
        <f t="shared" ref="K22" si="283">IF($B22="","",AL22)</f>
        <v/>
      </c>
      <c r="L22" s="218" t="str">
        <f t="shared" ref="L22" si="284">IF($B22="","",IF(ISNUMBER(AN22),AN22,0))</f>
        <v/>
      </c>
      <c r="M22" s="3" t="str">
        <f t="shared" ref="M22" si="285">IF($B22="","",AQ22)</f>
        <v/>
      </c>
      <c r="N22" s="3" t="str">
        <f t="shared" ref="N22" si="286">IF($B22="","",AR22)</f>
        <v/>
      </c>
      <c r="O22" s="218" t="str">
        <f t="shared" ref="O22" si="287">IF(B22="","",IF(ISNUMBER(AT22),AT22,0))</f>
        <v/>
      </c>
      <c r="P22" s="218" t="str">
        <f t="shared" ref="P22" si="288">IF(B22="","",D22*1.001+G22*1.00001+I22*1.0000001+L22*1.000000001+O22)</f>
        <v/>
      </c>
      <c r="Q22" s="218" t="str">
        <f t="shared" ref="Q22" si="289">IF(B22="","",RANK(P22,P$4:P$83,1))</f>
        <v/>
      </c>
      <c r="R22" s="218" t="str">
        <f t="shared" si="85"/>
        <v/>
      </c>
      <c r="S22" s="218" t="str">
        <f t="shared" ref="S22" si="290">IF($B22="","",RANK(R22,R$4:R$83,1))</f>
        <v/>
      </c>
      <c r="T22" s="218" t="str">
        <f>IF(PÚ!B22="","",PÚ!B22)</f>
        <v/>
      </c>
      <c r="U22" t="str">
        <f>IF(T22="","",PÚ!H22)</f>
        <v/>
      </c>
      <c r="V22" s="218" t="str">
        <f t="shared" ref="V22" si="291">IF(T22="","",MIN(U22:U23)+MAX(U22:U23)/1000000)</f>
        <v/>
      </c>
      <c r="W22" s="218" t="str">
        <f t="shared" ref="W22" si="292">IF(T22="","",IF(SUM(V22:V101)=0,0,RANK(V22,V$4:V$83,1)))</f>
        <v/>
      </c>
      <c r="Y22" s="218" t="str">
        <f>IF('PÚ CTIF'!B22:B23="","",'PÚ CTIF'!B22:B23)</f>
        <v/>
      </c>
      <c r="Z22" t="str">
        <f>IF(Y22="","",'PÚ CTIF'!Q22)</f>
        <v/>
      </c>
      <c r="AA22" t="str">
        <f>IF(Y22="","",SUM('PÚ CTIF'!H22:O22))</f>
        <v/>
      </c>
      <c r="AB22" s="218" t="str">
        <f t="shared" ref="AB22" si="293">IF(Y22="","",MIN(Z22:Z23)+MAX(Z22:Z23)/1000000000+INDEX(AA22:AA23,MATCH(MIN(Z22:Z23),Z22:Z23,0),1)/1000000000000000)</f>
        <v/>
      </c>
      <c r="AC22" s="218" t="str">
        <f t="shared" ref="AC22" si="294">IF(Y22="","",RANK(AB22,AB$4:AB$83,1))</f>
        <v/>
      </c>
      <c r="AE22" s="218" t="str">
        <f>IF('4x60'!B22:B23="","",'4x60'!B22:B23)</f>
        <v/>
      </c>
      <c r="AF22" t="str">
        <f>IF(AE22="","",'4x60'!H22)</f>
        <v/>
      </c>
      <c r="AG22" s="218" t="str">
        <f t="shared" ref="AG22" si="295">IF(AE22="","",MIN(AF22:AF23)+MAX(AF22:AF23)/1000000)</f>
        <v/>
      </c>
      <c r="AH22" s="218" t="str">
        <f t="shared" ref="AH22" si="296">IF(AE22="","",IF(SUM(AG22:AG101)=0,0,RANK(AG22,AG$4:AG$83,1)))</f>
        <v/>
      </c>
      <c r="AJ22" s="218" t="str">
        <f>IF('štafeta CTIF'!B22:B23="","",'štafeta CTIF'!B22:B23)</f>
        <v/>
      </c>
      <c r="AK22" t="str">
        <f>IF(AJ22="","",'štafeta CTIF'!M22)</f>
        <v/>
      </c>
      <c r="AL22" t="str">
        <f>IF(AJ22="","",SUM('štafeta CTIF'!H22:K22))</f>
        <v/>
      </c>
      <c r="AM22" s="218" t="str">
        <f t="shared" ref="AM22" si="297">IF(AJ22="","",MIN(AK22:AK23)+MAX(AK22:AK23)/1000000000+INDEX(AL22:AL23,MATCH(MIN(AK22:AK23),AK22:AK23,0),1)/1000000000000000)</f>
        <v/>
      </c>
      <c r="AN22" s="218" t="str">
        <f t="shared" ref="AN22" si="298">IF(AJ22="","",RANK(AM22,AM$4:AM$83,1))</f>
        <v/>
      </c>
      <c r="AP22" s="218" t="str">
        <f>IF('štafeta dvojic'!B22:B23="","",'štafeta dvojic'!B22:B23)</f>
        <v/>
      </c>
      <c r="AQ22" t="str">
        <f>IF(AP22="","",'štafeta dvojic'!T22)</f>
        <v/>
      </c>
      <c r="AR22" t="str">
        <f>IF(AP22="","",SUM('štafeta dvojic'!H22:R22))</f>
        <v/>
      </c>
      <c r="AS22" s="218" t="str">
        <f t="shared" ref="AS22" si="299">IF(AP22="","",MIN(AQ22:AQ23)+MAX(AQ22:AQ23)/1000000000+INDEX(AR22:AR23,MATCH(MIN(AQ22:AQ23),AQ22:AQ23,0),1)/1000000000000000)</f>
        <v/>
      </c>
      <c r="AT22" s="218" t="str">
        <f t="shared" ref="AT22" si="300">IF(AP22="","",RANK(AS22,AS$4:AS$83,1))</f>
        <v/>
      </c>
    </row>
    <row r="23" spans="1:46">
      <c r="A23" s="218"/>
      <c r="B23" s="218"/>
      <c r="C23" s="3" t="str">
        <f t="shared" ref="C23" si="301">IF(B22="","",U23)</f>
        <v/>
      </c>
      <c r="D23" s="218"/>
      <c r="E23" s="3" t="str">
        <f t="shared" ref="E23" si="302">IF(B22="","",Z23)</f>
        <v/>
      </c>
      <c r="F23" s="3" t="str">
        <f t="shared" ref="F23" si="303">IF(C22="","",AA23)</f>
        <v/>
      </c>
      <c r="G23" s="218"/>
      <c r="H23" s="3" t="str">
        <f t="shared" ref="H23" si="304">IF($B22="","",AF23)</f>
        <v/>
      </c>
      <c r="I23" s="218"/>
      <c r="J23" s="3" t="str">
        <f t="shared" ref="J23" si="305">IF($B22="","",AK23)</f>
        <v/>
      </c>
      <c r="K23" s="3" t="str">
        <f t="shared" ref="K23" si="306">IF($B22="","",AL23)</f>
        <v/>
      </c>
      <c r="L23" s="218"/>
      <c r="M23" s="3" t="str">
        <f t="shared" ref="M23" si="307">IF($B22="","",AQ23)</f>
        <v/>
      </c>
      <c r="N23" s="3" t="str">
        <f t="shared" ref="N23" si="308">IF($B22="","",AR23)</f>
        <v/>
      </c>
      <c r="O23" s="218"/>
      <c r="P23" s="218"/>
      <c r="Q23" s="218"/>
      <c r="R23" s="218"/>
      <c r="S23" s="218"/>
      <c r="T23" s="218"/>
      <c r="U23" t="str">
        <f>IF(T22="","",PÚ!H23)</f>
        <v/>
      </c>
      <c r="V23" s="218"/>
      <c r="W23" s="218"/>
      <c r="Y23" s="218"/>
      <c r="Z23" t="str">
        <f>IF(Y22="","",'PÚ CTIF'!Q23)</f>
        <v/>
      </c>
      <c r="AA23" t="str">
        <f>IF(Y22="","",SUM('PÚ CTIF'!H23:O23))</f>
        <v/>
      </c>
      <c r="AB23" s="218"/>
      <c r="AC23" s="218"/>
      <c r="AE23" s="218"/>
      <c r="AF23" t="str">
        <f>IF(AE22="","",'4x60'!H23)</f>
        <v/>
      </c>
      <c r="AG23" s="218"/>
      <c r="AH23" s="218"/>
      <c r="AJ23" s="218"/>
      <c r="AK23" t="str">
        <f>IF(AJ22="","",'štafeta CTIF'!M23)</f>
        <v/>
      </c>
      <c r="AL23" t="str">
        <f>IF(AJ22="","",SUM('štafeta CTIF'!H23:K23))</f>
        <v/>
      </c>
      <c r="AM23" s="218"/>
      <c r="AN23" s="218"/>
      <c r="AP23" s="218"/>
      <c r="AQ23" t="str">
        <f>IF(AP22="","",'štafeta dvojic'!T23)</f>
        <v/>
      </c>
      <c r="AR23" t="str">
        <f>IF(AP22="","",SUM('štafeta dvojic'!H23:R23))</f>
        <v/>
      </c>
      <c r="AS23" s="218"/>
      <c r="AT23" s="218"/>
    </row>
    <row r="24" spans="1:46">
      <c r="A24" s="218" t="str">
        <f>IF(startovka!A24="","",startovka!A24)</f>
        <v/>
      </c>
      <c r="B24" s="218" t="str">
        <f>IF(startovka!B24="","",startovka!B24)</f>
        <v/>
      </c>
      <c r="C24" s="3" t="str">
        <f t="shared" ref="C24" si="309">IF($B24="","",U24)</f>
        <v/>
      </c>
      <c r="D24" s="218" t="str">
        <f t="shared" ref="D24" si="310">IF(B24="","",W24)</f>
        <v/>
      </c>
      <c r="E24" s="3" t="str">
        <f t="shared" ref="E24" si="311">IF(B24="","",Z24)</f>
        <v/>
      </c>
      <c r="F24" s="3" t="str">
        <f t="shared" ref="F24" si="312">IF(C24="","",AA24)</f>
        <v/>
      </c>
      <c r="G24" s="218" t="str">
        <f t="shared" ref="G24" si="313">IF($B24="","",IF(ISNUMBER(AC24),AC24,0))</f>
        <v/>
      </c>
      <c r="H24" s="3" t="str">
        <f t="shared" ref="H24" si="314">IF($B24="","",AF24)</f>
        <v/>
      </c>
      <c r="I24" s="218" t="str">
        <f t="shared" ref="I24" si="315">IF($B24="","",IF(ISNUMBER(AH24),AH24,0))</f>
        <v/>
      </c>
      <c r="J24" s="3" t="str">
        <f t="shared" ref="J24" si="316">IF($B24="","",AK24)</f>
        <v/>
      </c>
      <c r="K24" s="3" t="str">
        <f t="shared" ref="K24" si="317">IF($B24="","",AL24)</f>
        <v/>
      </c>
      <c r="L24" s="218" t="str">
        <f t="shared" ref="L24" si="318">IF($B24="","",IF(ISNUMBER(AN24),AN24,0))</f>
        <v/>
      </c>
      <c r="M24" s="3" t="str">
        <f t="shared" ref="M24" si="319">IF($B24="","",AQ24)</f>
        <v/>
      </c>
      <c r="N24" s="3" t="str">
        <f t="shared" ref="N24" si="320">IF($B24="","",AR24)</f>
        <v/>
      </c>
      <c r="O24" s="218" t="str">
        <f t="shared" ref="O24" si="321">IF(B24="","",IF(ISNUMBER(AT24),AT24,0))</f>
        <v/>
      </c>
      <c r="P24" s="218" t="str">
        <f t="shared" ref="P24" si="322">IF(B24="","",D24*1.001+G24*1.00001+I24*1.0000001+L24*1.000000001+O24)</f>
        <v/>
      </c>
      <c r="Q24" s="218" t="str">
        <f t="shared" ref="Q24" si="323">IF(B24="","",RANK(P24,P$4:P$83,1))</f>
        <v/>
      </c>
      <c r="R24" s="218" t="str">
        <f t="shared" si="85"/>
        <v/>
      </c>
      <c r="S24" s="218" t="str">
        <f t="shared" ref="S24" si="324">IF($B24="","",RANK(R24,R$4:R$83,1))</f>
        <v/>
      </c>
      <c r="T24" s="218" t="str">
        <f>IF(PÚ!B24="","",PÚ!B24)</f>
        <v/>
      </c>
      <c r="U24" t="str">
        <f>IF(T24="","",PÚ!H24)</f>
        <v/>
      </c>
      <c r="V24" s="218" t="str">
        <f t="shared" ref="V24" si="325">IF(T24="","",MIN(U24:U25)+MAX(U24:U25)/1000000)</f>
        <v/>
      </c>
      <c r="W24" s="218" t="str">
        <f t="shared" ref="W24" si="326">IF(T24="","",IF(SUM(V24:V103)=0,0,RANK(V24,V$4:V$83,1)))</f>
        <v/>
      </c>
      <c r="Y24" s="218" t="str">
        <f>IF('PÚ CTIF'!B24:B25="","",'PÚ CTIF'!B24:B25)</f>
        <v/>
      </c>
      <c r="Z24" t="str">
        <f>IF(Y24="","",'PÚ CTIF'!Q24)</f>
        <v/>
      </c>
      <c r="AA24" t="str">
        <f>IF(Y24="","",SUM('PÚ CTIF'!H24:O24))</f>
        <v/>
      </c>
      <c r="AB24" s="218" t="str">
        <f t="shared" ref="AB24" si="327">IF(Y24="","",MIN(Z24:Z25)+MAX(Z24:Z25)/1000000000+INDEX(AA24:AA25,MATCH(MIN(Z24:Z25),Z24:Z25,0),1)/1000000000000000)</f>
        <v/>
      </c>
      <c r="AC24" s="218" t="str">
        <f t="shared" ref="AC24" si="328">IF(Y24="","",RANK(AB24,AB$4:AB$83,1))</f>
        <v/>
      </c>
      <c r="AE24" s="218" t="str">
        <f>IF('4x60'!B24:B25="","",'4x60'!B24:B25)</f>
        <v/>
      </c>
      <c r="AF24" t="str">
        <f>IF(AE24="","",'4x60'!H24)</f>
        <v/>
      </c>
      <c r="AG24" s="218" t="str">
        <f t="shared" ref="AG24" si="329">IF(AE24="","",MIN(AF24:AF25)+MAX(AF24:AF25)/1000000)</f>
        <v/>
      </c>
      <c r="AH24" s="218" t="str">
        <f t="shared" ref="AH24" si="330">IF(AE24="","",IF(SUM(AG24:AG103)=0,0,RANK(AG24,AG$4:AG$83,1)))</f>
        <v/>
      </c>
      <c r="AJ24" s="218" t="str">
        <f>IF('štafeta CTIF'!B24:B25="","",'štafeta CTIF'!B24:B25)</f>
        <v/>
      </c>
      <c r="AK24" t="str">
        <f>IF(AJ24="","",'štafeta CTIF'!M24)</f>
        <v/>
      </c>
      <c r="AL24" t="str">
        <f>IF(AJ24="","",SUM('štafeta CTIF'!H24:K24))</f>
        <v/>
      </c>
      <c r="AM24" s="218" t="str">
        <f t="shared" ref="AM24" si="331">IF(AJ24="","",MIN(AK24:AK25)+MAX(AK24:AK25)/1000000000+INDEX(AL24:AL25,MATCH(MIN(AK24:AK25),AK24:AK25,0),1)/1000000000000000)</f>
        <v/>
      </c>
      <c r="AN24" s="218" t="str">
        <f t="shared" ref="AN24" si="332">IF(AJ24="","",RANK(AM24,AM$4:AM$83,1))</f>
        <v/>
      </c>
      <c r="AP24" s="218" t="str">
        <f>IF('štafeta dvojic'!B24:B25="","",'štafeta dvojic'!B24:B25)</f>
        <v/>
      </c>
      <c r="AQ24" t="str">
        <f>IF(AP24="","",'štafeta dvojic'!T24)</f>
        <v/>
      </c>
      <c r="AR24" t="str">
        <f>IF(AP24="","",SUM('štafeta dvojic'!H24:R24))</f>
        <v/>
      </c>
      <c r="AS24" s="218" t="str">
        <f t="shared" ref="AS24" si="333">IF(AP24="","",MIN(AQ24:AQ25)+MAX(AQ24:AQ25)/1000000000+INDEX(AR24:AR25,MATCH(MIN(AQ24:AQ25),AQ24:AQ25,0),1)/1000000000000000)</f>
        <v/>
      </c>
      <c r="AT24" s="218" t="str">
        <f t="shared" ref="AT24" si="334">IF(AP24="","",RANK(AS24,AS$4:AS$83,1))</f>
        <v/>
      </c>
    </row>
    <row r="25" spans="1:46">
      <c r="A25" s="218"/>
      <c r="B25" s="218"/>
      <c r="C25" s="3" t="str">
        <f t="shared" ref="C25" si="335">IF(B24="","",U25)</f>
        <v/>
      </c>
      <c r="D25" s="218"/>
      <c r="E25" s="3" t="str">
        <f t="shared" ref="E25" si="336">IF(B24="","",Z25)</f>
        <v/>
      </c>
      <c r="F25" s="3" t="str">
        <f t="shared" ref="F25" si="337">IF(C24="","",AA25)</f>
        <v/>
      </c>
      <c r="G25" s="218"/>
      <c r="H25" s="3" t="str">
        <f t="shared" ref="H25" si="338">IF($B24="","",AF25)</f>
        <v/>
      </c>
      <c r="I25" s="218"/>
      <c r="J25" s="3" t="str">
        <f t="shared" ref="J25" si="339">IF($B24="","",AK25)</f>
        <v/>
      </c>
      <c r="K25" s="3" t="str">
        <f t="shared" ref="K25" si="340">IF($B24="","",AL25)</f>
        <v/>
      </c>
      <c r="L25" s="218"/>
      <c r="M25" s="3" t="str">
        <f t="shared" ref="M25" si="341">IF($B24="","",AQ25)</f>
        <v/>
      </c>
      <c r="N25" s="3" t="str">
        <f t="shared" ref="N25" si="342">IF($B24="","",AR25)</f>
        <v/>
      </c>
      <c r="O25" s="218"/>
      <c r="P25" s="218"/>
      <c r="Q25" s="218"/>
      <c r="R25" s="218"/>
      <c r="S25" s="218"/>
      <c r="T25" s="218"/>
      <c r="U25" t="str">
        <f>IF(T24="","",PÚ!H25)</f>
        <v/>
      </c>
      <c r="V25" s="218"/>
      <c r="W25" s="218"/>
      <c r="Y25" s="218"/>
      <c r="Z25" t="str">
        <f>IF(Y24="","",'PÚ CTIF'!Q25)</f>
        <v/>
      </c>
      <c r="AA25" t="str">
        <f>IF(Y24="","",SUM('PÚ CTIF'!H25:O25))</f>
        <v/>
      </c>
      <c r="AB25" s="218"/>
      <c r="AC25" s="218"/>
      <c r="AE25" s="218"/>
      <c r="AF25" t="str">
        <f>IF(AE24="","",'4x60'!H25)</f>
        <v/>
      </c>
      <c r="AG25" s="218"/>
      <c r="AH25" s="218"/>
      <c r="AJ25" s="218"/>
      <c r="AK25" t="str">
        <f>IF(AJ24="","",'štafeta CTIF'!M25)</f>
        <v/>
      </c>
      <c r="AL25" t="str">
        <f>IF(AJ24="","",SUM('štafeta CTIF'!H25:K25))</f>
        <v/>
      </c>
      <c r="AM25" s="218"/>
      <c r="AN25" s="218"/>
      <c r="AP25" s="218"/>
      <c r="AQ25" t="str">
        <f>IF(AP24="","",'štafeta dvojic'!T25)</f>
        <v/>
      </c>
      <c r="AR25" t="str">
        <f>IF(AP24="","",SUM('štafeta dvojic'!H25:R25))</f>
        <v/>
      </c>
      <c r="AS25" s="218"/>
      <c r="AT25" s="218"/>
    </row>
    <row r="26" spans="1:46">
      <c r="A26" s="218" t="str">
        <f>IF(startovka!A26="","",startovka!A26)</f>
        <v/>
      </c>
      <c r="B26" s="218" t="str">
        <f>IF(startovka!B26="","",startovka!B26)</f>
        <v/>
      </c>
      <c r="C26" s="3" t="str">
        <f t="shared" ref="C26" si="343">IF($B26="","",U26)</f>
        <v/>
      </c>
      <c r="D26" s="218" t="str">
        <f t="shared" ref="D26" si="344">IF(B26="","",W26)</f>
        <v/>
      </c>
      <c r="E26" s="3" t="str">
        <f t="shared" ref="E26" si="345">IF(B26="","",Z26)</f>
        <v/>
      </c>
      <c r="F26" s="3" t="str">
        <f t="shared" ref="F26" si="346">IF(C26="","",AA26)</f>
        <v/>
      </c>
      <c r="G26" s="218" t="str">
        <f t="shared" ref="G26" si="347">IF($B26="","",IF(ISNUMBER(AC26),AC26,0))</f>
        <v/>
      </c>
      <c r="H26" s="3" t="str">
        <f t="shared" ref="H26" si="348">IF($B26="","",AF26)</f>
        <v/>
      </c>
      <c r="I26" s="218" t="str">
        <f t="shared" ref="I26" si="349">IF($B26="","",IF(ISNUMBER(AH26),AH26,0))</f>
        <v/>
      </c>
      <c r="J26" s="3" t="str">
        <f t="shared" ref="J26" si="350">IF($B26="","",AK26)</f>
        <v/>
      </c>
      <c r="K26" s="3" t="str">
        <f t="shared" ref="K26" si="351">IF($B26="","",AL26)</f>
        <v/>
      </c>
      <c r="L26" s="218" t="str">
        <f t="shared" ref="L26" si="352">IF($B26="","",IF(ISNUMBER(AN26),AN26,0))</f>
        <v/>
      </c>
      <c r="M26" s="3" t="str">
        <f t="shared" ref="M26" si="353">IF($B26="","",AQ26)</f>
        <v/>
      </c>
      <c r="N26" s="3" t="str">
        <f t="shared" ref="N26" si="354">IF($B26="","",AR26)</f>
        <v/>
      </c>
      <c r="O26" s="218" t="str">
        <f t="shared" ref="O26" si="355">IF(B26="","",IF(ISNUMBER(AT26),AT26,0))</f>
        <v/>
      </c>
      <c r="P26" s="218" t="str">
        <f t="shared" ref="P26" si="356">IF(B26="","",D26*1.001+G26*1.00001+I26*1.0000001+L26*1.000000001+O26)</f>
        <v/>
      </c>
      <c r="Q26" s="218" t="str">
        <f t="shared" ref="Q26" si="357">IF(B26="","",RANK(P26,P$4:P$83,1))</f>
        <v/>
      </c>
      <c r="R26" s="218" t="str">
        <f t="shared" si="85"/>
        <v/>
      </c>
      <c r="S26" s="218" t="str">
        <f t="shared" ref="S26" si="358">IF($B26="","",RANK(R26,R$4:R$83,1))</f>
        <v/>
      </c>
      <c r="T26" s="218" t="str">
        <f>IF(PÚ!B26="","",PÚ!B26)</f>
        <v/>
      </c>
      <c r="U26" t="str">
        <f>IF(T26="","",PÚ!H26)</f>
        <v/>
      </c>
      <c r="V26" s="218" t="str">
        <f t="shared" ref="V26" si="359">IF(T26="","",MIN(U26:U27)+MAX(U26:U27)/1000000)</f>
        <v/>
      </c>
      <c r="W26" s="218" t="str">
        <f t="shared" ref="W26" si="360">IF(T26="","",IF(SUM(V26:V105)=0,0,RANK(V26,V$4:V$83,1)))</f>
        <v/>
      </c>
      <c r="Y26" s="218" t="str">
        <f>IF('PÚ CTIF'!B26:B27="","",'PÚ CTIF'!B26:B27)</f>
        <v/>
      </c>
      <c r="Z26" t="str">
        <f>IF(Y26="","",'PÚ CTIF'!Q26)</f>
        <v/>
      </c>
      <c r="AA26" t="str">
        <f>IF(Y26="","",SUM('PÚ CTIF'!H26:O26))</f>
        <v/>
      </c>
      <c r="AB26" s="218" t="str">
        <f t="shared" ref="AB26" si="361">IF(Y26="","",MIN(Z26:Z27)+MAX(Z26:Z27)/1000000000+INDEX(AA26:AA27,MATCH(MIN(Z26:Z27),Z26:Z27,0),1)/1000000000000000)</f>
        <v/>
      </c>
      <c r="AC26" s="218" t="str">
        <f t="shared" ref="AC26" si="362">IF(Y26="","",RANK(AB26,AB$4:AB$83,1))</f>
        <v/>
      </c>
      <c r="AE26" s="218" t="str">
        <f>IF('4x60'!B26:B27="","",'4x60'!B26:B27)</f>
        <v/>
      </c>
      <c r="AF26" t="str">
        <f>IF(AE26="","",'4x60'!H26)</f>
        <v/>
      </c>
      <c r="AG26" s="218" t="str">
        <f t="shared" ref="AG26" si="363">IF(AE26="","",MIN(AF26:AF27)+MAX(AF26:AF27)/1000000)</f>
        <v/>
      </c>
      <c r="AH26" s="218" t="str">
        <f t="shared" ref="AH26" si="364">IF(AE26="","",IF(SUM(AG26:AG105)=0,0,RANK(AG26,AG$4:AG$83,1)))</f>
        <v/>
      </c>
      <c r="AJ26" s="218" t="str">
        <f>IF('štafeta CTIF'!B26:B27="","",'štafeta CTIF'!B26:B27)</f>
        <v/>
      </c>
      <c r="AK26" t="str">
        <f>IF(AJ26="","",'štafeta CTIF'!M26)</f>
        <v/>
      </c>
      <c r="AL26" t="str">
        <f>IF(AJ26="","",SUM('štafeta CTIF'!H26:K26))</f>
        <v/>
      </c>
      <c r="AM26" s="218" t="str">
        <f t="shared" ref="AM26" si="365">IF(AJ26="","",MIN(AK26:AK27)+MAX(AK26:AK27)/1000000000+INDEX(AL26:AL27,MATCH(MIN(AK26:AK27),AK26:AK27,0),1)/1000000000000000)</f>
        <v/>
      </c>
      <c r="AN26" s="218" t="str">
        <f t="shared" ref="AN26" si="366">IF(AJ26="","",RANK(AM26,AM$4:AM$83,1))</f>
        <v/>
      </c>
      <c r="AP26" s="218" t="str">
        <f>IF('štafeta dvojic'!B26:B27="","",'štafeta dvojic'!B26:B27)</f>
        <v/>
      </c>
      <c r="AQ26" t="str">
        <f>IF(AP26="","",'štafeta dvojic'!T26)</f>
        <v/>
      </c>
      <c r="AR26" t="str">
        <f>IF(AP26="","",SUM('štafeta dvojic'!H26:R26))</f>
        <v/>
      </c>
      <c r="AS26" s="218" t="str">
        <f t="shared" ref="AS26" si="367">IF(AP26="","",MIN(AQ26:AQ27)+MAX(AQ26:AQ27)/1000000000+INDEX(AR26:AR27,MATCH(MIN(AQ26:AQ27),AQ26:AQ27,0),1)/1000000000000000)</f>
        <v/>
      </c>
      <c r="AT26" s="218" t="str">
        <f t="shared" ref="AT26" si="368">IF(AP26="","",RANK(AS26,AS$4:AS$83,1))</f>
        <v/>
      </c>
    </row>
    <row r="27" spans="1:46">
      <c r="A27" s="218"/>
      <c r="B27" s="218"/>
      <c r="C27" s="3" t="str">
        <f t="shared" ref="C27" si="369">IF(B26="","",U27)</f>
        <v/>
      </c>
      <c r="D27" s="218"/>
      <c r="E27" s="3" t="str">
        <f t="shared" ref="E27" si="370">IF(B26="","",Z27)</f>
        <v/>
      </c>
      <c r="F27" s="3" t="str">
        <f t="shared" ref="F27" si="371">IF(C26="","",AA27)</f>
        <v/>
      </c>
      <c r="G27" s="218"/>
      <c r="H27" s="3" t="str">
        <f t="shared" ref="H27" si="372">IF($B26="","",AF27)</f>
        <v/>
      </c>
      <c r="I27" s="218"/>
      <c r="J27" s="3" t="str">
        <f t="shared" ref="J27" si="373">IF($B26="","",AK27)</f>
        <v/>
      </c>
      <c r="K27" s="3" t="str">
        <f t="shared" ref="K27" si="374">IF($B26="","",AL27)</f>
        <v/>
      </c>
      <c r="L27" s="218"/>
      <c r="M27" s="3" t="str">
        <f t="shared" ref="M27" si="375">IF($B26="","",AQ27)</f>
        <v/>
      </c>
      <c r="N27" s="3" t="str">
        <f t="shared" ref="N27" si="376">IF($B26="","",AR27)</f>
        <v/>
      </c>
      <c r="O27" s="218"/>
      <c r="P27" s="218"/>
      <c r="Q27" s="218"/>
      <c r="R27" s="218"/>
      <c r="S27" s="218"/>
      <c r="T27" s="218"/>
      <c r="U27" t="str">
        <f>IF(T26="","",PÚ!H27)</f>
        <v/>
      </c>
      <c r="V27" s="218"/>
      <c r="W27" s="218"/>
      <c r="Y27" s="218"/>
      <c r="Z27" t="str">
        <f>IF(Y26="","",'PÚ CTIF'!Q27)</f>
        <v/>
      </c>
      <c r="AA27" t="str">
        <f>IF(Y26="","",SUM('PÚ CTIF'!H27:O27))</f>
        <v/>
      </c>
      <c r="AB27" s="218"/>
      <c r="AC27" s="218"/>
      <c r="AE27" s="218"/>
      <c r="AF27" t="str">
        <f>IF(AE26="","",'4x60'!H27)</f>
        <v/>
      </c>
      <c r="AG27" s="218"/>
      <c r="AH27" s="218"/>
      <c r="AJ27" s="218"/>
      <c r="AK27" t="str">
        <f>IF(AJ26="","",'štafeta CTIF'!M27)</f>
        <v/>
      </c>
      <c r="AL27" t="str">
        <f>IF(AJ26="","",SUM('štafeta CTIF'!H27:K27))</f>
        <v/>
      </c>
      <c r="AM27" s="218"/>
      <c r="AN27" s="218"/>
      <c r="AP27" s="218"/>
      <c r="AQ27" t="str">
        <f>IF(AP26="","",'štafeta dvojic'!T27)</f>
        <v/>
      </c>
      <c r="AR27" t="str">
        <f>IF(AP26="","",SUM('štafeta dvojic'!H27:R27))</f>
        <v/>
      </c>
      <c r="AS27" s="218"/>
      <c r="AT27" s="218"/>
    </row>
    <row r="28" spans="1:46">
      <c r="A28" s="218" t="str">
        <f>IF(startovka!A28="","",startovka!A28)</f>
        <v/>
      </c>
      <c r="B28" s="218" t="str">
        <f>IF(startovka!B28="","",startovka!B28)</f>
        <v/>
      </c>
      <c r="C28" s="3" t="str">
        <f t="shared" ref="C28" si="377">IF($B28="","",U28)</f>
        <v/>
      </c>
      <c r="D28" s="218" t="str">
        <f t="shared" ref="D28" si="378">IF(B28="","",W28)</f>
        <v/>
      </c>
      <c r="E28" s="3" t="str">
        <f t="shared" ref="E28" si="379">IF(B28="","",Z28)</f>
        <v/>
      </c>
      <c r="F28" s="3" t="str">
        <f t="shared" ref="F28" si="380">IF(C28="","",AA28)</f>
        <v/>
      </c>
      <c r="G28" s="218" t="str">
        <f t="shared" ref="G28" si="381">IF($B28="","",IF(ISNUMBER(AC28),AC28,0))</f>
        <v/>
      </c>
      <c r="H28" s="3" t="str">
        <f t="shared" ref="H28" si="382">IF($B28="","",AF28)</f>
        <v/>
      </c>
      <c r="I28" s="218" t="str">
        <f t="shared" ref="I28" si="383">IF($B28="","",IF(ISNUMBER(AH28),AH28,0))</f>
        <v/>
      </c>
      <c r="J28" s="3" t="str">
        <f t="shared" ref="J28" si="384">IF($B28="","",AK28)</f>
        <v/>
      </c>
      <c r="K28" s="3" t="str">
        <f t="shared" ref="K28" si="385">IF($B28="","",AL28)</f>
        <v/>
      </c>
      <c r="L28" s="218" t="str">
        <f t="shared" ref="L28" si="386">IF($B28="","",IF(ISNUMBER(AN28),AN28,0))</f>
        <v/>
      </c>
      <c r="M28" s="3" t="str">
        <f t="shared" ref="M28" si="387">IF($B28="","",AQ28)</f>
        <v/>
      </c>
      <c r="N28" s="3" t="str">
        <f t="shared" ref="N28" si="388">IF($B28="","",AR28)</f>
        <v/>
      </c>
      <c r="O28" s="218" t="str">
        <f t="shared" ref="O28" si="389">IF(B28="","",IF(ISNUMBER(AT28),AT28,0))</f>
        <v/>
      </c>
      <c r="P28" s="218" t="str">
        <f t="shared" ref="P28" si="390">IF(B28="","",D28*1.001+G28*1.00001+I28*1.0000001+L28*1.000000001+O28)</f>
        <v/>
      </c>
      <c r="Q28" s="218" t="str">
        <f t="shared" ref="Q28" si="391">IF(B28="","",RANK(P28,P$4:P$83,1))</f>
        <v/>
      </c>
      <c r="R28" s="218" t="str">
        <f t="shared" si="85"/>
        <v/>
      </c>
      <c r="S28" s="218" t="str">
        <f t="shared" ref="S28" si="392">IF($B28="","",RANK(R28,R$4:R$83,1))</f>
        <v/>
      </c>
      <c r="T28" s="218" t="str">
        <f>IF(PÚ!B28="","",PÚ!B28)</f>
        <v/>
      </c>
      <c r="U28" t="str">
        <f>IF(T28="","",PÚ!H28)</f>
        <v/>
      </c>
      <c r="V28" s="218" t="str">
        <f t="shared" ref="V28" si="393">IF(T28="","",MIN(U28:U29)+MAX(U28:U29)/1000000)</f>
        <v/>
      </c>
      <c r="W28" s="218" t="str">
        <f t="shared" ref="W28" si="394">IF(T28="","",IF(SUM(V28:V107)=0,0,RANK(V28,V$4:V$83,1)))</f>
        <v/>
      </c>
      <c r="Y28" s="218" t="str">
        <f>IF('PÚ CTIF'!B28:B29="","",'PÚ CTIF'!B28:B29)</f>
        <v/>
      </c>
      <c r="Z28" t="str">
        <f>IF(Y28="","",'PÚ CTIF'!Q28)</f>
        <v/>
      </c>
      <c r="AA28" t="str">
        <f>IF(Y28="","",SUM('PÚ CTIF'!H28:O28))</f>
        <v/>
      </c>
      <c r="AB28" s="218" t="str">
        <f t="shared" ref="AB28" si="395">IF(Y28="","",MIN(Z28:Z29)+MAX(Z28:Z29)/1000000000+INDEX(AA28:AA29,MATCH(MIN(Z28:Z29),Z28:Z29,0),1)/1000000000000000)</f>
        <v/>
      </c>
      <c r="AC28" s="218" t="str">
        <f t="shared" ref="AC28" si="396">IF(Y28="","",RANK(AB28,AB$4:AB$83,1))</f>
        <v/>
      </c>
      <c r="AE28" s="218" t="str">
        <f>IF('4x60'!B28:B29="","",'4x60'!B28:B29)</f>
        <v/>
      </c>
      <c r="AF28" t="str">
        <f>IF(AE28="","",'4x60'!H28)</f>
        <v/>
      </c>
      <c r="AG28" s="218" t="str">
        <f t="shared" ref="AG28" si="397">IF(AE28="","",MIN(AF28:AF29)+MAX(AF28:AF29)/1000000)</f>
        <v/>
      </c>
      <c r="AH28" s="218" t="str">
        <f t="shared" ref="AH28" si="398">IF(AE28="","",IF(SUM(AG28:AG107)=0,0,RANK(AG28,AG$4:AG$83,1)))</f>
        <v/>
      </c>
      <c r="AJ28" s="218" t="str">
        <f>IF('štafeta CTIF'!B28:B29="","",'štafeta CTIF'!B28:B29)</f>
        <v/>
      </c>
      <c r="AK28" t="str">
        <f>IF(AJ28="","",'štafeta CTIF'!M28)</f>
        <v/>
      </c>
      <c r="AL28" t="str">
        <f>IF(AJ28="","",SUM('štafeta CTIF'!H28:K28))</f>
        <v/>
      </c>
      <c r="AM28" s="218" t="str">
        <f t="shared" ref="AM28" si="399">IF(AJ28="","",MIN(AK28:AK29)+MAX(AK28:AK29)/1000000000+INDEX(AL28:AL29,MATCH(MIN(AK28:AK29),AK28:AK29,0),1)/1000000000000000)</f>
        <v/>
      </c>
      <c r="AN28" s="218" t="str">
        <f t="shared" ref="AN28" si="400">IF(AJ28="","",RANK(AM28,AM$4:AM$83,1))</f>
        <v/>
      </c>
      <c r="AP28" s="218" t="str">
        <f>IF('štafeta dvojic'!B28:B29="","",'štafeta dvojic'!B28:B29)</f>
        <v/>
      </c>
      <c r="AQ28" t="str">
        <f>IF(AP28="","",'štafeta dvojic'!T28)</f>
        <v/>
      </c>
      <c r="AR28" t="str">
        <f>IF(AP28="","",SUM('štafeta dvojic'!H28:R28))</f>
        <v/>
      </c>
      <c r="AS28" s="218" t="str">
        <f t="shared" ref="AS28" si="401">IF(AP28="","",MIN(AQ28:AQ29)+MAX(AQ28:AQ29)/1000000000+INDEX(AR28:AR29,MATCH(MIN(AQ28:AQ29),AQ28:AQ29,0),1)/1000000000000000)</f>
        <v/>
      </c>
      <c r="AT28" s="218" t="str">
        <f t="shared" ref="AT28" si="402">IF(AP28="","",RANK(AS28,AS$4:AS$83,1))</f>
        <v/>
      </c>
    </row>
    <row r="29" spans="1:46">
      <c r="A29" s="218"/>
      <c r="B29" s="218"/>
      <c r="C29" s="3" t="str">
        <f t="shared" ref="C29" si="403">IF(B28="","",U29)</f>
        <v/>
      </c>
      <c r="D29" s="218"/>
      <c r="E29" s="3" t="str">
        <f t="shared" ref="E29" si="404">IF(B28="","",Z29)</f>
        <v/>
      </c>
      <c r="F29" s="3" t="str">
        <f t="shared" ref="F29" si="405">IF(C28="","",AA29)</f>
        <v/>
      </c>
      <c r="G29" s="218"/>
      <c r="H29" s="3" t="str">
        <f t="shared" ref="H29" si="406">IF($B28="","",AF29)</f>
        <v/>
      </c>
      <c r="I29" s="218"/>
      <c r="J29" s="3" t="str">
        <f t="shared" ref="J29" si="407">IF($B28="","",AK29)</f>
        <v/>
      </c>
      <c r="K29" s="3" t="str">
        <f t="shared" ref="K29" si="408">IF($B28="","",AL29)</f>
        <v/>
      </c>
      <c r="L29" s="218"/>
      <c r="M29" s="3" t="str">
        <f t="shared" ref="M29" si="409">IF($B28="","",AQ29)</f>
        <v/>
      </c>
      <c r="N29" s="3" t="str">
        <f t="shared" ref="N29" si="410">IF($B28="","",AR29)</f>
        <v/>
      </c>
      <c r="O29" s="218"/>
      <c r="P29" s="218"/>
      <c r="Q29" s="218"/>
      <c r="R29" s="218"/>
      <c r="S29" s="218"/>
      <c r="T29" s="218"/>
      <c r="U29" t="str">
        <f>IF(T28="","",PÚ!H29)</f>
        <v/>
      </c>
      <c r="V29" s="218"/>
      <c r="W29" s="218"/>
      <c r="Y29" s="218"/>
      <c r="Z29" t="str">
        <f>IF(Y28="","",'PÚ CTIF'!Q29)</f>
        <v/>
      </c>
      <c r="AA29" t="str">
        <f>IF(Y28="","",SUM('PÚ CTIF'!H29:O29))</f>
        <v/>
      </c>
      <c r="AB29" s="218"/>
      <c r="AC29" s="218"/>
      <c r="AE29" s="218"/>
      <c r="AF29" t="str">
        <f>IF(AE28="","",'4x60'!H29)</f>
        <v/>
      </c>
      <c r="AG29" s="218"/>
      <c r="AH29" s="218"/>
      <c r="AJ29" s="218"/>
      <c r="AK29" t="str">
        <f>IF(AJ28="","",'štafeta CTIF'!M29)</f>
        <v/>
      </c>
      <c r="AL29" t="str">
        <f>IF(AJ28="","",SUM('štafeta CTIF'!H29:K29))</f>
        <v/>
      </c>
      <c r="AM29" s="218"/>
      <c r="AN29" s="218"/>
      <c r="AP29" s="218"/>
      <c r="AQ29" t="str">
        <f>IF(AP28="","",'štafeta dvojic'!T29)</f>
        <v/>
      </c>
      <c r="AR29" t="str">
        <f>IF(AP28="","",SUM('štafeta dvojic'!H29:R29))</f>
        <v/>
      </c>
      <c r="AS29" s="218"/>
      <c r="AT29" s="218"/>
    </row>
    <row r="30" spans="1:46">
      <c r="A30" s="218" t="str">
        <f>IF(startovka!A30="","",startovka!A30)</f>
        <v/>
      </c>
      <c r="B30" s="218" t="str">
        <f>IF(startovka!B30="","",startovka!B30)</f>
        <v/>
      </c>
      <c r="C30" s="3" t="str">
        <f t="shared" ref="C30" si="411">IF($B30="","",U30)</f>
        <v/>
      </c>
      <c r="D30" s="218" t="str">
        <f t="shared" ref="D30" si="412">IF(B30="","",W30)</f>
        <v/>
      </c>
      <c r="E30" s="3" t="str">
        <f t="shared" ref="E30" si="413">IF(B30="","",Z30)</f>
        <v/>
      </c>
      <c r="F30" s="3" t="str">
        <f t="shared" ref="F30" si="414">IF(C30="","",AA30)</f>
        <v/>
      </c>
      <c r="G30" s="218" t="str">
        <f t="shared" ref="G30" si="415">IF($B30="","",IF(ISNUMBER(AC30),AC30,0))</f>
        <v/>
      </c>
      <c r="H30" s="3" t="str">
        <f t="shared" ref="H30" si="416">IF($B30="","",AF30)</f>
        <v/>
      </c>
      <c r="I30" s="218" t="str">
        <f t="shared" ref="I30" si="417">IF($B30="","",IF(ISNUMBER(AH30),AH30,0))</f>
        <v/>
      </c>
      <c r="J30" s="3" t="str">
        <f t="shared" ref="J30" si="418">IF($B30="","",AK30)</f>
        <v/>
      </c>
      <c r="K30" s="3" t="str">
        <f t="shared" ref="K30" si="419">IF($B30="","",AL30)</f>
        <v/>
      </c>
      <c r="L30" s="218" t="str">
        <f t="shared" ref="L30" si="420">IF($B30="","",IF(ISNUMBER(AN30),AN30,0))</f>
        <v/>
      </c>
      <c r="M30" s="3" t="str">
        <f t="shared" ref="M30" si="421">IF($B30="","",AQ30)</f>
        <v/>
      </c>
      <c r="N30" s="3" t="str">
        <f t="shared" ref="N30" si="422">IF($B30="","",AR30)</f>
        <v/>
      </c>
      <c r="O30" s="218" t="str">
        <f t="shared" ref="O30" si="423">IF(B30="","",IF(ISNUMBER(AT30),AT30,0))</f>
        <v/>
      </c>
      <c r="P30" s="218" t="str">
        <f t="shared" ref="P30" si="424">IF(B30="","",D30*1.001+G30*1.00001+I30*1.0000001+L30*1.000000001+O30)</f>
        <v/>
      </c>
      <c r="Q30" s="218" t="str">
        <f t="shared" ref="Q30" si="425">IF(B30="","",RANK(P30,P$4:P$83,1))</f>
        <v/>
      </c>
      <c r="R30" s="218" t="str">
        <f t="shared" si="85"/>
        <v/>
      </c>
      <c r="S30" s="218" t="str">
        <f t="shared" ref="S30" si="426">IF($B30="","",RANK(R30,R$4:R$83,1))</f>
        <v/>
      </c>
      <c r="T30" s="218" t="str">
        <f>IF(PÚ!B30="","",PÚ!B30)</f>
        <v/>
      </c>
      <c r="U30" t="str">
        <f>IF(T30="","",PÚ!H30)</f>
        <v/>
      </c>
      <c r="V30" s="218" t="str">
        <f t="shared" ref="V30" si="427">IF(T30="","",MIN(U30:U31)+MAX(U30:U31)/1000000)</f>
        <v/>
      </c>
      <c r="W30" s="218" t="str">
        <f t="shared" ref="W30" si="428">IF(T30="","",IF(SUM(V30:V109)=0,0,RANK(V30,V$4:V$83,1)))</f>
        <v/>
      </c>
      <c r="Y30" s="218" t="str">
        <f>IF('PÚ CTIF'!B30:B31="","",'PÚ CTIF'!B30:B31)</f>
        <v/>
      </c>
      <c r="Z30" t="str">
        <f>IF(Y30="","",'PÚ CTIF'!Q30)</f>
        <v/>
      </c>
      <c r="AA30" t="str">
        <f>IF(Y30="","",SUM('PÚ CTIF'!H30:O30))</f>
        <v/>
      </c>
      <c r="AB30" s="218" t="str">
        <f t="shared" ref="AB30" si="429">IF(Y30="","",MIN(Z30:Z31)+MAX(Z30:Z31)/1000000000+INDEX(AA30:AA31,MATCH(MIN(Z30:Z31),Z30:Z31,0),1)/1000000000000000)</f>
        <v/>
      </c>
      <c r="AC30" s="218" t="str">
        <f t="shared" ref="AC30" si="430">IF(Y30="","",RANK(AB30,AB$4:AB$83,1))</f>
        <v/>
      </c>
      <c r="AE30" s="218" t="str">
        <f>IF('4x60'!B30:B31="","",'4x60'!B30:B31)</f>
        <v/>
      </c>
      <c r="AF30" t="str">
        <f>IF(AE30="","",'4x60'!H30)</f>
        <v/>
      </c>
      <c r="AG30" s="218" t="str">
        <f t="shared" ref="AG30" si="431">IF(AE30="","",MIN(AF30:AF31)+MAX(AF30:AF31)/1000000)</f>
        <v/>
      </c>
      <c r="AH30" s="218" t="str">
        <f t="shared" ref="AH30" si="432">IF(AE30="","",IF(SUM(AG30:AG109)=0,0,RANK(AG30,AG$4:AG$83,1)))</f>
        <v/>
      </c>
      <c r="AJ30" s="218" t="str">
        <f>IF('štafeta CTIF'!B30:B31="","",'štafeta CTIF'!B30:B31)</f>
        <v/>
      </c>
      <c r="AK30" t="str">
        <f>IF(AJ30="","",'štafeta CTIF'!M30)</f>
        <v/>
      </c>
      <c r="AL30" t="str">
        <f>IF(AJ30="","",SUM('štafeta CTIF'!H30:K30))</f>
        <v/>
      </c>
      <c r="AM30" s="218" t="str">
        <f t="shared" ref="AM30" si="433">IF(AJ30="","",MIN(AK30:AK31)+MAX(AK30:AK31)/1000000000+INDEX(AL30:AL31,MATCH(MIN(AK30:AK31),AK30:AK31,0),1)/1000000000000000)</f>
        <v/>
      </c>
      <c r="AN30" s="218" t="str">
        <f t="shared" ref="AN30" si="434">IF(AJ30="","",RANK(AM30,AM$4:AM$83,1))</f>
        <v/>
      </c>
      <c r="AP30" s="218" t="str">
        <f>IF('štafeta dvojic'!B30:B31="","",'štafeta dvojic'!B30:B31)</f>
        <v/>
      </c>
      <c r="AQ30" t="str">
        <f>IF(AP30="","",'štafeta dvojic'!T30)</f>
        <v/>
      </c>
      <c r="AR30" t="str">
        <f>IF(AP30="","",SUM('štafeta dvojic'!H30:R30))</f>
        <v/>
      </c>
      <c r="AS30" s="218" t="str">
        <f t="shared" ref="AS30" si="435">IF(AP30="","",MIN(AQ30:AQ31)+MAX(AQ30:AQ31)/1000000000+INDEX(AR30:AR31,MATCH(MIN(AQ30:AQ31),AQ30:AQ31,0),1)/1000000000000000)</f>
        <v/>
      </c>
      <c r="AT30" s="218" t="str">
        <f t="shared" ref="AT30" si="436">IF(AP30="","",RANK(AS30,AS$4:AS$83,1))</f>
        <v/>
      </c>
    </row>
    <row r="31" spans="1:46">
      <c r="A31" s="218"/>
      <c r="B31" s="218"/>
      <c r="C31" s="3" t="str">
        <f t="shared" ref="C31" si="437">IF(B30="","",U31)</f>
        <v/>
      </c>
      <c r="D31" s="218"/>
      <c r="E31" s="3" t="str">
        <f t="shared" ref="E31" si="438">IF(B30="","",Z31)</f>
        <v/>
      </c>
      <c r="F31" s="3" t="str">
        <f t="shared" ref="F31" si="439">IF(C30="","",AA31)</f>
        <v/>
      </c>
      <c r="G31" s="218"/>
      <c r="H31" s="3" t="str">
        <f t="shared" ref="H31" si="440">IF($B30="","",AF31)</f>
        <v/>
      </c>
      <c r="I31" s="218"/>
      <c r="J31" s="3" t="str">
        <f t="shared" ref="J31" si="441">IF($B30="","",AK31)</f>
        <v/>
      </c>
      <c r="K31" s="3" t="str">
        <f t="shared" ref="K31" si="442">IF($B30="","",AL31)</f>
        <v/>
      </c>
      <c r="L31" s="218"/>
      <c r="M31" s="3" t="str">
        <f t="shared" ref="M31" si="443">IF($B30="","",AQ31)</f>
        <v/>
      </c>
      <c r="N31" s="3" t="str">
        <f t="shared" ref="N31" si="444">IF($B30="","",AR31)</f>
        <v/>
      </c>
      <c r="O31" s="218"/>
      <c r="P31" s="218"/>
      <c r="Q31" s="218"/>
      <c r="R31" s="218"/>
      <c r="S31" s="218"/>
      <c r="T31" s="218"/>
      <c r="U31" t="str">
        <f>IF(T30="","",PÚ!H31)</f>
        <v/>
      </c>
      <c r="V31" s="218"/>
      <c r="W31" s="218"/>
      <c r="Y31" s="218"/>
      <c r="Z31" t="str">
        <f>IF(Y30="","",'PÚ CTIF'!Q31)</f>
        <v/>
      </c>
      <c r="AA31" t="str">
        <f>IF(Y30="","",SUM('PÚ CTIF'!H31:O31))</f>
        <v/>
      </c>
      <c r="AB31" s="218"/>
      <c r="AC31" s="218"/>
      <c r="AE31" s="218"/>
      <c r="AF31" t="str">
        <f>IF(AE30="","",'4x60'!H31)</f>
        <v/>
      </c>
      <c r="AG31" s="218"/>
      <c r="AH31" s="218"/>
      <c r="AJ31" s="218"/>
      <c r="AK31" t="str">
        <f>IF(AJ30="","",'štafeta CTIF'!M31)</f>
        <v/>
      </c>
      <c r="AL31" t="str">
        <f>IF(AJ30="","",SUM('štafeta CTIF'!H31:K31))</f>
        <v/>
      </c>
      <c r="AM31" s="218"/>
      <c r="AN31" s="218"/>
      <c r="AP31" s="218"/>
      <c r="AQ31" t="str">
        <f>IF(AP30="","",'štafeta dvojic'!T31)</f>
        <v/>
      </c>
      <c r="AR31" t="str">
        <f>IF(AP30="","",SUM('štafeta dvojic'!H31:R31))</f>
        <v/>
      </c>
      <c r="AS31" s="218"/>
      <c r="AT31" s="218"/>
    </row>
    <row r="32" spans="1:46">
      <c r="A32" s="218" t="str">
        <f>IF(startovka!A32="","",startovka!A32)</f>
        <v/>
      </c>
      <c r="B32" s="218" t="str">
        <f>IF(startovka!B32="","",startovka!B32)</f>
        <v/>
      </c>
      <c r="C32" s="3" t="str">
        <f t="shared" ref="C32" si="445">IF($B32="","",U32)</f>
        <v/>
      </c>
      <c r="D32" s="218" t="str">
        <f t="shared" ref="D32" si="446">IF(B32="","",W32)</f>
        <v/>
      </c>
      <c r="E32" s="3" t="str">
        <f t="shared" ref="E32" si="447">IF(B32="","",Z32)</f>
        <v/>
      </c>
      <c r="F32" s="3" t="str">
        <f t="shared" ref="F32" si="448">IF(C32="","",AA32)</f>
        <v/>
      </c>
      <c r="G32" s="218" t="str">
        <f t="shared" ref="G32" si="449">IF($B32="","",IF(ISNUMBER(AC32),AC32,0))</f>
        <v/>
      </c>
      <c r="H32" s="3" t="str">
        <f t="shared" ref="H32" si="450">IF($B32="","",AF32)</f>
        <v/>
      </c>
      <c r="I32" s="218" t="str">
        <f t="shared" ref="I32" si="451">IF($B32="","",IF(ISNUMBER(AH32),AH32,0))</f>
        <v/>
      </c>
      <c r="J32" s="3" t="str">
        <f t="shared" ref="J32" si="452">IF($B32="","",AK32)</f>
        <v/>
      </c>
      <c r="K32" s="3" t="str">
        <f t="shared" ref="K32" si="453">IF($B32="","",AL32)</f>
        <v/>
      </c>
      <c r="L32" s="218" t="str">
        <f t="shared" ref="L32" si="454">IF($B32="","",IF(ISNUMBER(AN32),AN32,0))</f>
        <v/>
      </c>
      <c r="M32" s="3" t="str">
        <f t="shared" ref="M32" si="455">IF($B32="","",AQ32)</f>
        <v/>
      </c>
      <c r="N32" s="3" t="str">
        <f t="shared" ref="N32" si="456">IF($B32="","",AR32)</f>
        <v/>
      </c>
      <c r="O32" s="218" t="str">
        <f t="shared" ref="O32" si="457">IF(B32="","",IF(ISNUMBER(AT32),AT32,0))</f>
        <v/>
      </c>
      <c r="P32" s="218" t="str">
        <f t="shared" ref="P32" si="458">IF(B32="","",D32*1.001+G32*1.00001+I32*1.0000001+L32*1.000000001+O32)</f>
        <v/>
      </c>
      <c r="Q32" s="218" t="str">
        <f t="shared" ref="Q32" si="459">IF(B32="","",RANK(P32,P$4:P$83,1))</f>
        <v/>
      </c>
      <c r="R32" s="218" t="str">
        <f t="shared" si="85"/>
        <v/>
      </c>
      <c r="S32" s="218" t="str">
        <f t="shared" ref="S32" si="460">IF($B32="","",RANK(R32,R$4:R$83,1))</f>
        <v/>
      </c>
      <c r="T32" s="218" t="str">
        <f>IF(PÚ!B32="","",PÚ!B32)</f>
        <v/>
      </c>
      <c r="U32" t="str">
        <f>IF(T32="","",PÚ!H32)</f>
        <v/>
      </c>
      <c r="V32" s="218" t="str">
        <f t="shared" ref="V32" si="461">IF(T32="","",MIN(U32:U33)+MAX(U32:U33)/1000000)</f>
        <v/>
      </c>
      <c r="W32" s="218" t="str">
        <f t="shared" ref="W32" si="462">IF(T32="","",IF(SUM(V32:V111)=0,0,RANK(V32,V$4:V$83,1)))</f>
        <v/>
      </c>
      <c r="Y32" s="218" t="str">
        <f>IF('PÚ CTIF'!B32:B33="","",'PÚ CTIF'!B32:B33)</f>
        <v/>
      </c>
      <c r="Z32" t="str">
        <f>IF(Y32="","",'PÚ CTIF'!Q32)</f>
        <v/>
      </c>
      <c r="AA32" t="str">
        <f>IF(Y32="","",SUM('PÚ CTIF'!H32:O32))</f>
        <v/>
      </c>
      <c r="AB32" s="218" t="str">
        <f t="shared" ref="AB32" si="463">IF(Y32="","",MIN(Z32:Z33)+MAX(Z32:Z33)/1000000000+INDEX(AA32:AA33,MATCH(MIN(Z32:Z33),Z32:Z33,0),1)/1000000000000000)</f>
        <v/>
      </c>
      <c r="AC32" s="218" t="str">
        <f t="shared" ref="AC32" si="464">IF(Y32="","",RANK(AB32,AB$4:AB$83,1))</f>
        <v/>
      </c>
      <c r="AE32" s="218" t="str">
        <f>IF('4x60'!B32:B33="","",'4x60'!B32:B33)</f>
        <v/>
      </c>
      <c r="AF32" t="str">
        <f>IF(AE32="","",'4x60'!H32)</f>
        <v/>
      </c>
      <c r="AG32" s="218" t="str">
        <f t="shared" ref="AG32" si="465">IF(AE32="","",MIN(AF32:AF33)+MAX(AF32:AF33)/1000000)</f>
        <v/>
      </c>
      <c r="AH32" s="218" t="str">
        <f t="shared" ref="AH32" si="466">IF(AE32="","",IF(SUM(AG32:AG111)=0,0,RANK(AG32,AG$4:AG$83,1)))</f>
        <v/>
      </c>
      <c r="AJ32" s="218" t="str">
        <f>IF('štafeta CTIF'!B32:B33="","",'štafeta CTIF'!B32:B33)</f>
        <v/>
      </c>
      <c r="AK32" t="str">
        <f>IF(AJ32="","",'štafeta CTIF'!M32)</f>
        <v/>
      </c>
      <c r="AL32" t="str">
        <f>IF(AJ32="","",SUM('štafeta CTIF'!H32:K32))</f>
        <v/>
      </c>
      <c r="AM32" s="218" t="str">
        <f t="shared" ref="AM32" si="467">IF(AJ32="","",MIN(AK32:AK33)+MAX(AK32:AK33)/1000000000+INDEX(AL32:AL33,MATCH(MIN(AK32:AK33),AK32:AK33,0),1)/1000000000000000)</f>
        <v/>
      </c>
      <c r="AN32" s="218" t="str">
        <f t="shared" ref="AN32" si="468">IF(AJ32="","",RANK(AM32,AM$4:AM$83,1))</f>
        <v/>
      </c>
      <c r="AP32" s="218" t="str">
        <f>IF('štafeta dvojic'!B32:B33="","",'štafeta dvojic'!B32:B33)</f>
        <v/>
      </c>
      <c r="AQ32" t="str">
        <f>IF(AP32="","",'štafeta dvojic'!T32)</f>
        <v/>
      </c>
      <c r="AR32" t="str">
        <f>IF(AP32="","",SUM('štafeta dvojic'!H32:R32))</f>
        <v/>
      </c>
      <c r="AS32" s="218" t="str">
        <f t="shared" ref="AS32" si="469">IF(AP32="","",MIN(AQ32:AQ33)+MAX(AQ32:AQ33)/1000000000+INDEX(AR32:AR33,MATCH(MIN(AQ32:AQ33),AQ32:AQ33,0),1)/1000000000000000)</f>
        <v/>
      </c>
      <c r="AT32" s="218" t="str">
        <f t="shared" ref="AT32" si="470">IF(AP32="","",RANK(AS32,AS$4:AS$83,1))</f>
        <v/>
      </c>
    </row>
    <row r="33" spans="1:46">
      <c r="A33" s="218"/>
      <c r="B33" s="218"/>
      <c r="C33" s="3" t="str">
        <f t="shared" ref="C33" si="471">IF(B32="","",U33)</f>
        <v/>
      </c>
      <c r="D33" s="218"/>
      <c r="E33" s="3" t="str">
        <f t="shared" ref="E33" si="472">IF(B32="","",Z33)</f>
        <v/>
      </c>
      <c r="F33" s="3" t="str">
        <f t="shared" ref="F33" si="473">IF(C32="","",AA33)</f>
        <v/>
      </c>
      <c r="G33" s="218"/>
      <c r="H33" s="3" t="str">
        <f t="shared" ref="H33" si="474">IF($B32="","",AF33)</f>
        <v/>
      </c>
      <c r="I33" s="218"/>
      <c r="J33" s="3" t="str">
        <f t="shared" ref="J33" si="475">IF($B32="","",AK33)</f>
        <v/>
      </c>
      <c r="K33" s="3" t="str">
        <f t="shared" ref="K33" si="476">IF($B32="","",AL33)</f>
        <v/>
      </c>
      <c r="L33" s="218"/>
      <c r="M33" s="3" t="str">
        <f t="shared" ref="M33" si="477">IF($B32="","",AQ33)</f>
        <v/>
      </c>
      <c r="N33" s="3" t="str">
        <f t="shared" ref="N33" si="478">IF($B32="","",AR33)</f>
        <v/>
      </c>
      <c r="O33" s="218"/>
      <c r="P33" s="218"/>
      <c r="Q33" s="218"/>
      <c r="R33" s="218"/>
      <c r="S33" s="218"/>
      <c r="T33" s="218"/>
      <c r="U33" t="str">
        <f>IF(T32="","",PÚ!H33)</f>
        <v/>
      </c>
      <c r="V33" s="218"/>
      <c r="W33" s="218"/>
      <c r="Y33" s="218"/>
      <c r="Z33" t="str">
        <f>IF(Y32="","",'PÚ CTIF'!Q33)</f>
        <v/>
      </c>
      <c r="AA33" t="str">
        <f>IF(Y32="","",SUM('PÚ CTIF'!H33:O33))</f>
        <v/>
      </c>
      <c r="AB33" s="218"/>
      <c r="AC33" s="218"/>
      <c r="AE33" s="218"/>
      <c r="AF33" t="str">
        <f>IF(AE32="","",'4x60'!H33)</f>
        <v/>
      </c>
      <c r="AG33" s="218"/>
      <c r="AH33" s="218"/>
      <c r="AJ33" s="218"/>
      <c r="AK33" t="str">
        <f>IF(AJ32="","",'štafeta CTIF'!M33)</f>
        <v/>
      </c>
      <c r="AL33" t="str">
        <f>IF(AJ32="","",SUM('štafeta CTIF'!H33:K33))</f>
        <v/>
      </c>
      <c r="AM33" s="218"/>
      <c r="AN33" s="218"/>
      <c r="AP33" s="218"/>
      <c r="AQ33" t="str">
        <f>IF(AP32="","",'štafeta dvojic'!T33)</f>
        <v/>
      </c>
      <c r="AR33" t="str">
        <f>IF(AP32="","",SUM('štafeta dvojic'!H33:R33))</f>
        <v/>
      </c>
      <c r="AS33" s="218"/>
      <c r="AT33" s="218"/>
    </row>
    <row r="34" spans="1:46">
      <c r="A34" s="218" t="str">
        <f>IF(startovka!A34="","",startovka!A34)</f>
        <v/>
      </c>
      <c r="B34" s="218" t="str">
        <f>IF(startovka!B34="","",startovka!B34)</f>
        <v/>
      </c>
      <c r="C34" s="3" t="str">
        <f t="shared" ref="C34" si="479">IF($B34="","",U34)</f>
        <v/>
      </c>
      <c r="D34" s="218" t="str">
        <f t="shared" ref="D34" si="480">IF(B34="","",W34)</f>
        <v/>
      </c>
      <c r="E34" s="3" t="str">
        <f t="shared" ref="E34" si="481">IF(B34="","",Z34)</f>
        <v/>
      </c>
      <c r="F34" s="3" t="str">
        <f t="shared" ref="F34" si="482">IF(C34="","",AA34)</f>
        <v/>
      </c>
      <c r="G34" s="218" t="str">
        <f t="shared" ref="G34" si="483">IF($B34="","",IF(ISNUMBER(AC34),AC34,0))</f>
        <v/>
      </c>
      <c r="H34" s="3" t="str">
        <f t="shared" ref="H34" si="484">IF($B34="","",AF34)</f>
        <v/>
      </c>
      <c r="I34" s="218" t="str">
        <f t="shared" ref="I34" si="485">IF($B34="","",IF(ISNUMBER(AH34),AH34,0))</f>
        <v/>
      </c>
      <c r="J34" s="3" t="str">
        <f t="shared" ref="J34" si="486">IF($B34="","",AK34)</f>
        <v/>
      </c>
      <c r="K34" s="3" t="str">
        <f t="shared" ref="K34" si="487">IF($B34="","",AL34)</f>
        <v/>
      </c>
      <c r="L34" s="218" t="str">
        <f t="shared" ref="L34" si="488">IF($B34="","",IF(ISNUMBER(AN34),AN34,0))</f>
        <v/>
      </c>
      <c r="M34" s="3" t="str">
        <f t="shared" ref="M34" si="489">IF($B34="","",AQ34)</f>
        <v/>
      </c>
      <c r="N34" s="3" t="str">
        <f t="shared" ref="N34" si="490">IF($B34="","",AR34)</f>
        <v/>
      </c>
      <c r="O34" s="218" t="str">
        <f t="shared" ref="O34" si="491">IF(B34="","",IF(ISNUMBER(AT34),AT34,0))</f>
        <v/>
      </c>
      <c r="P34" s="218" t="str">
        <f t="shared" ref="P34" si="492">IF(B34="","",D34*1.001+G34*1.00001+I34*1.0000001+L34*1.000000001+O34)</f>
        <v/>
      </c>
      <c r="Q34" s="218" t="str">
        <f t="shared" ref="Q34" si="493">IF(B34="","",RANK(P34,P$4:P$83,1))</f>
        <v/>
      </c>
      <c r="R34" s="218" t="str">
        <f t="shared" si="85"/>
        <v/>
      </c>
      <c r="S34" s="218" t="str">
        <f t="shared" ref="S34" si="494">IF($B34="","",RANK(R34,R$4:R$83,1))</f>
        <v/>
      </c>
      <c r="T34" s="218" t="str">
        <f>IF(PÚ!B34="","",PÚ!B34)</f>
        <v/>
      </c>
      <c r="U34" t="str">
        <f>IF(T34="","",PÚ!H34)</f>
        <v/>
      </c>
      <c r="V34" s="218" t="str">
        <f t="shared" ref="V34" si="495">IF(T34="","",MIN(U34:U35)+MAX(U34:U35)/1000000)</f>
        <v/>
      </c>
      <c r="W34" s="218" t="str">
        <f t="shared" ref="W34" si="496">IF(T34="","",IF(SUM(V34:V113)=0,0,RANK(V34,V$4:V$83,1)))</f>
        <v/>
      </c>
      <c r="Y34" s="218" t="str">
        <f>IF('PÚ CTIF'!B34:B35="","",'PÚ CTIF'!B34:B35)</f>
        <v/>
      </c>
      <c r="Z34" t="str">
        <f>IF(Y34="","",'PÚ CTIF'!Q34)</f>
        <v/>
      </c>
      <c r="AA34" t="str">
        <f>IF(Y34="","",SUM('PÚ CTIF'!H34:O34))</f>
        <v/>
      </c>
      <c r="AB34" s="218" t="str">
        <f t="shared" ref="AB34" si="497">IF(Y34="","",MIN(Z34:Z35)+MAX(Z34:Z35)/1000000000+INDEX(AA34:AA35,MATCH(MIN(Z34:Z35),Z34:Z35,0),1)/1000000000000000)</f>
        <v/>
      </c>
      <c r="AC34" s="218" t="str">
        <f t="shared" ref="AC34" si="498">IF(Y34="","",RANK(AB34,AB$4:AB$83,1))</f>
        <v/>
      </c>
      <c r="AE34" s="218" t="str">
        <f>IF('4x60'!B34:B35="","",'4x60'!B34:B35)</f>
        <v/>
      </c>
      <c r="AF34" t="str">
        <f>IF(AE34="","",'4x60'!H34)</f>
        <v/>
      </c>
      <c r="AG34" s="218" t="str">
        <f t="shared" ref="AG34" si="499">IF(AE34="","",MIN(AF34:AF35)+MAX(AF34:AF35)/1000000)</f>
        <v/>
      </c>
      <c r="AH34" s="218" t="str">
        <f t="shared" ref="AH34" si="500">IF(AE34="","",IF(SUM(AG34:AG113)=0,0,RANK(AG34,AG$4:AG$83,1)))</f>
        <v/>
      </c>
      <c r="AJ34" s="218" t="str">
        <f>IF('štafeta CTIF'!B34:B35="","",'štafeta CTIF'!B34:B35)</f>
        <v/>
      </c>
      <c r="AK34" t="str">
        <f>IF(AJ34="","",'štafeta CTIF'!M34)</f>
        <v/>
      </c>
      <c r="AL34" t="str">
        <f>IF(AJ34="","",SUM('štafeta CTIF'!H34:K34))</f>
        <v/>
      </c>
      <c r="AM34" s="218" t="str">
        <f t="shared" ref="AM34" si="501">IF(AJ34="","",MIN(AK34:AK35)+MAX(AK34:AK35)/1000000000+INDEX(AL34:AL35,MATCH(MIN(AK34:AK35),AK34:AK35,0),1)/1000000000000000)</f>
        <v/>
      </c>
      <c r="AN34" s="218" t="str">
        <f t="shared" ref="AN34" si="502">IF(AJ34="","",RANK(AM34,AM$4:AM$83,1))</f>
        <v/>
      </c>
      <c r="AP34" s="218" t="str">
        <f>IF('štafeta dvojic'!B34:B35="","",'štafeta dvojic'!B34:B35)</f>
        <v/>
      </c>
      <c r="AQ34" t="str">
        <f>IF(AP34="","",'štafeta dvojic'!T34)</f>
        <v/>
      </c>
      <c r="AR34" t="str">
        <f>IF(AP34="","",SUM('štafeta dvojic'!H34:R34))</f>
        <v/>
      </c>
      <c r="AS34" s="218" t="str">
        <f t="shared" ref="AS34" si="503">IF(AP34="","",MIN(AQ34:AQ35)+MAX(AQ34:AQ35)/1000000000+INDEX(AR34:AR35,MATCH(MIN(AQ34:AQ35),AQ34:AQ35,0),1)/1000000000000000)</f>
        <v/>
      </c>
      <c r="AT34" s="218" t="str">
        <f t="shared" ref="AT34" si="504">IF(AP34="","",RANK(AS34,AS$4:AS$83,1))</f>
        <v/>
      </c>
    </row>
    <row r="35" spans="1:46">
      <c r="A35" s="218"/>
      <c r="B35" s="218"/>
      <c r="C35" s="3" t="str">
        <f t="shared" ref="C35" si="505">IF(B34="","",U35)</f>
        <v/>
      </c>
      <c r="D35" s="218"/>
      <c r="E35" s="3" t="str">
        <f t="shared" ref="E35" si="506">IF(B34="","",Z35)</f>
        <v/>
      </c>
      <c r="F35" s="3" t="str">
        <f t="shared" ref="F35" si="507">IF(C34="","",AA35)</f>
        <v/>
      </c>
      <c r="G35" s="218"/>
      <c r="H35" s="3" t="str">
        <f t="shared" ref="H35" si="508">IF($B34="","",AF35)</f>
        <v/>
      </c>
      <c r="I35" s="218"/>
      <c r="J35" s="3" t="str">
        <f t="shared" ref="J35" si="509">IF($B34="","",AK35)</f>
        <v/>
      </c>
      <c r="K35" s="3" t="str">
        <f t="shared" ref="K35" si="510">IF($B34="","",AL35)</f>
        <v/>
      </c>
      <c r="L35" s="218"/>
      <c r="M35" s="3" t="str">
        <f t="shared" ref="M35" si="511">IF($B34="","",AQ35)</f>
        <v/>
      </c>
      <c r="N35" s="3" t="str">
        <f t="shared" ref="N35" si="512">IF($B34="","",AR35)</f>
        <v/>
      </c>
      <c r="O35" s="218"/>
      <c r="P35" s="218"/>
      <c r="Q35" s="218"/>
      <c r="R35" s="218"/>
      <c r="S35" s="218"/>
      <c r="T35" s="218"/>
      <c r="U35" t="str">
        <f>IF(T34="","",PÚ!H35)</f>
        <v/>
      </c>
      <c r="V35" s="218"/>
      <c r="W35" s="218"/>
      <c r="Y35" s="218"/>
      <c r="Z35" t="str">
        <f>IF(Y34="","",'PÚ CTIF'!Q35)</f>
        <v/>
      </c>
      <c r="AA35" t="str">
        <f>IF(Y34="","",SUM('PÚ CTIF'!H35:O35))</f>
        <v/>
      </c>
      <c r="AB35" s="218"/>
      <c r="AC35" s="218"/>
      <c r="AE35" s="218"/>
      <c r="AF35" t="str">
        <f>IF(AE34="","",'4x60'!H35)</f>
        <v/>
      </c>
      <c r="AG35" s="218"/>
      <c r="AH35" s="218"/>
      <c r="AJ35" s="218"/>
      <c r="AK35" t="str">
        <f>IF(AJ34="","",'štafeta CTIF'!M35)</f>
        <v/>
      </c>
      <c r="AL35" t="str">
        <f>IF(AJ34="","",SUM('štafeta CTIF'!H35:K35))</f>
        <v/>
      </c>
      <c r="AM35" s="218"/>
      <c r="AN35" s="218"/>
      <c r="AP35" s="218"/>
      <c r="AQ35" t="str">
        <f>IF(AP34="","",'štafeta dvojic'!T35)</f>
        <v/>
      </c>
      <c r="AR35" t="str">
        <f>IF(AP34="","",SUM('štafeta dvojic'!H35:R35))</f>
        <v/>
      </c>
      <c r="AS35" s="218"/>
      <c r="AT35" s="218"/>
    </row>
    <row r="36" spans="1:46">
      <c r="A36" s="218" t="str">
        <f>IF(startovka!A36="","",startovka!A36)</f>
        <v/>
      </c>
      <c r="B36" s="218" t="str">
        <f>IF(startovka!B36="","",startovka!B36)</f>
        <v/>
      </c>
      <c r="C36" s="3" t="str">
        <f t="shared" ref="C36" si="513">IF($B36="","",U36)</f>
        <v/>
      </c>
      <c r="D36" s="218" t="str">
        <f t="shared" ref="D36" si="514">IF(B36="","",W36)</f>
        <v/>
      </c>
      <c r="E36" s="3" t="str">
        <f t="shared" ref="E36" si="515">IF(B36="","",Z36)</f>
        <v/>
      </c>
      <c r="F36" s="3" t="str">
        <f t="shared" ref="F36" si="516">IF(C36="","",AA36)</f>
        <v/>
      </c>
      <c r="G36" s="218" t="str">
        <f t="shared" ref="G36" si="517">IF($B36="","",IF(ISNUMBER(AC36),AC36,0))</f>
        <v/>
      </c>
      <c r="H36" s="3" t="str">
        <f t="shared" ref="H36" si="518">IF($B36="","",AF36)</f>
        <v/>
      </c>
      <c r="I36" s="218" t="str">
        <f t="shared" ref="I36" si="519">IF($B36="","",IF(ISNUMBER(AH36),AH36,0))</f>
        <v/>
      </c>
      <c r="J36" s="3" t="str">
        <f t="shared" ref="J36" si="520">IF($B36="","",AK36)</f>
        <v/>
      </c>
      <c r="K36" s="3" t="str">
        <f t="shared" ref="K36" si="521">IF($B36="","",AL36)</f>
        <v/>
      </c>
      <c r="L36" s="218" t="str">
        <f t="shared" ref="L36" si="522">IF($B36="","",IF(ISNUMBER(AN36),AN36,0))</f>
        <v/>
      </c>
      <c r="M36" s="3" t="str">
        <f t="shared" ref="M36" si="523">IF($B36="","",AQ36)</f>
        <v/>
      </c>
      <c r="N36" s="3" t="str">
        <f t="shared" ref="N36" si="524">IF($B36="","",AR36)</f>
        <v/>
      </c>
      <c r="O36" s="218" t="str">
        <f t="shared" ref="O36" si="525">IF(B36="","",IF(ISNUMBER(AT36),AT36,0))</f>
        <v/>
      </c>
      <c r="P36" s="218" t="str">
        <f t="shared" ref="P36" si="526">IF(B36="","",D36*1.001+G36*1.00001+I36*1.0000001+L36*1.000000001+O36)</f>
        <v/>
      </c>
      <c r="Q36" s="218" t="str">
        <f t="shared" ref="Q36" si="527">IF(B36="","",RANK(P36,P$4:P$83,1))</f>
        <v/>
      </c>
      <c r="R36" s="218" t="str">
        <f t="shared" si="85"/>
        <v/>
      </c>
      <c r="S36" s="218" t="str">
        <f t="shared" ref="S36" si="528">IF($B36="","",RANK(R36,R$4:R$83,1))</f>
        <v/>
      </c>
      <c r="T36" s="218" t="str">
        <f>IF(PÚ!B36="","",PÚ!B36)</f>
        <v/>
      </c>
      <c r="U36" t="str">
        <f>IF(T36="","",PÚ!H36)</f>
        <v/>
      </c>
      <c r="V36" s="218" t="str">
        <f t="shared" ref="V36" si="529">IF(T36="","",MIN(U36:U37)+MAX(U36:U37)/1000000)</f>
        <v/>
      </c>
      <c r="W36" s="218" t="str">
        <f t="shared" ref="W36" si="530">IF(T36="","",IF(SUM(V36:V115)=0,0,RANK(V36,V$4:V$83,1)))</f>
        <v/>
      </c>
      <c r="Y36" s="218" t="str">
        <f>IF('PÚ CTIF'!B36:B37="","",'PÚ CTIF'!B36:B37)</f>
        <v/>
      </c>
      <c r="Z36" t="str">
        <f>IF(Y36="","",'PÚ CTIF'!Q36)</f>
        <v/>
      </c>
      <c r="AA36" t="str">
        <f>IF(Y36="","",SUM('PÚ CTIF'!H36:O36))</f>
        <v/>
      </c>
      <c r="AB36" s="218" t="str">
        <f t="shared" ref="AB36" si="531">IF(Y36="","",MIN(Z36:Z37)+MAX(Z36:Z37)/1000000000+INDEX(AA36:AA37,MATCH(MIN(Z36:Z37),Z36:Z37,0),1)/1000000000000000)</f>
        <v/>
      </c>
      <c r="AC36" s="218" t="str">
        <f t="shared" ref="AC36" si="532">IF(Y36="","",RANK(AB36,AB$4:AB$83,1))</f>
        <v/>
      </c>
      <c r="AE36" s="218" t="str">
        <f>IF('4x60'!B36:B37="","",'4x60'!B36:B37)</f>
        <v/>
      </c>
      <c r="AF36" t="str">
        <f>IF(AE36="","",'4x60'!H36)</f>
        <v/>
      </c>
      <c r="AG36" s="218" t="str">
        <f t="shared" ref="AG36" si="533">IF(AE36="","",MIN(AF36:AF37)+MAX(AF36:AF37)/1000000)</f>
        <v/>
      </c>
      <c r="AH36" s="218" t="str">
        <f t="shared" ref="AH36" si="534">IF(AE36="","",IF(SUM(AG36:AG115)=0,0,RANK(AG36,AG$4:AG$83,1)))</f>
        <v/>
      </c>
      <c r="AJ36" s="218" t="str">
        <f>IF('štafeta CTIF'!B36:B37="","",'štafeta CTIF'!B36:B37)</f>
        <v/>
      </c>
      <c r="AK36" t="str">
        <f>IF(AJ36="","",'štafeta CTIF'!M36)</f>
        <v/>
      </c>
      <c r="AL36" t="str">
        <f>IF(AJ36="","",SUM('štafeta CTIF'!H36:K36))</f>
        <v/>
      </c>
      <c r="AM36" s="218" t="str">
        <f t="shared" ref="AM36" si="535">IF(AJ36="","",MIN(AK36:AK37)+MAX(AK36:AK37)/1000000000+INDEX(AL36:AL37,MATCH(MIN(AK36:AK37),AK36:AK37,0),1)/1000000000000000)</f>
        <v/>
      </c>
      <c r="AN36" s="218" t="str">
        <f t="shared" ref="AN36" si="536">IF(AJ36="","",RANK(AM36,AM$4:AM$83,1))</f>
        <v/>
      </c>
      <c r="AP36" s="218" t="str">
        <f>IF('štafeta dvojic'!B36:B37="","",'štafeta dvojic'!B36:B37)</f>
        <v/>
      </c>
      <c r="AQ36" t="str">
        <f>IF(AP36="","",'štafeta dvojic'!T36)</f>
        <v/>
      </c>
      <c r="AR36" t="str">
        <f>IF(AP36="","",SUM('štafeta dvojic'!H36:R36))</f>
        <v/>
      </c>
      <c r="AS36" s="218" t="str">
        <f t="shared" ref="AS36" si="537">IF(AP36="","",MIN(AQ36:AQ37)+MAX(AQ36:AQ37)/1000000000+INDEX(AR36:AR37,MATCH(MIN(AQ36:AQ37),AQ36:AQ37,0),1)/1000000000000000)</f>
        <v/>
      </c>
      <c r="AT36" s="218" t="str">
        <f t="shared" ref="AT36" si="538">IF(AP36="","",RANK(AS36,AS$4:AS$83,1))</f>
        <v/>
      </c>
    </row>
    <row r="37" spans="1:46">
      <c r="A37" s="218"/>
      <c r="B37" s="218"/>
      <c r="C37" s="3" t="str">
        <f t="shared" ref="C37" si="539">IF(B36="","",U37)</f>
        <v/>
      </c>
      <c r="D37" s="218"/>
      <c r="E37" s="3" t="str">
        <f t="shared" ref="E37" si="540">IF(B36="","",Z37)</f>
        <v/>
      </c>
      <c r="F37" s="3" t="str">
        <f t="shared" ref="F37" si="541">IF(C36="","",AA37)</f>
        <v/>
      </c>
      <c r="G37" s="218"/>
      <c r="H37" s="3" t="str">
        <f t="shared" ref="H37" si="542">IF($B36="","",AF37)</f>
        <v/>
      </c>
      <c r="I37" s="218"/>
      <c r="J37" s="3" t="str">
        <f t="shared" ref="J37" si="543">IF($B36="","",AK37)</f>
        <v/>
      </c>
      <c r="K37" s="3" t="str">
        <f t="shared" ref="K37" si="544">IF($B36="","",AL37)</f>
        <v/>
      </c>
      <c r="L37" s="218"/>
      <c r="M37" s="3" t="str">
        <f t="shared" ref="M37" si="545">IF($B36="","",AQ37)</f>
        <v/>
      </c>
      <c r="N37" s="3" t="str">
        <f t="shared" ref="N37" si="546">IF($B36="","",AR37)</f>
        <v/>
      </c>
      <c r="O37" s="218"/>
      <c r="P37" s="218"/>
      <c r="Q37" s="218"/>
      <c r="R37" s="218"/>
      <c r="S37" s="218"/>
      <c r="T37" s="218"/>
      <c r="U37" t="str">
        <f>IF(T36="","",PÚ!H37)</f>
        <v/>
      </c>
      <c r="V37" s="218"/>
      <c r="W37" s="218"/>
      <c r="Y37" s="218"/>
      <c r="Z37" t="str">
        <f>IF(Y36="","",'PÚ CTIF'!Q37)</f>
        <v/>
      </c>
      <c r="AA37" t="str">
        <f>IF(Y36="","",SUM('PÚ CTIF'!H37:O37))</f>
        <v/>
      </c>
      <c r="AB37" s="218"/>
      <c r="AC37" s="218"/>
      <c r="AE37" s="218"/>
      <c r="AF37" t="str">
        <f>IF(AE36="","",'4x60'!H37)</f>
        <v/>
      </c>
      <c r="AG37" s="218"/>
      <c r="AH37" s="218"/>
      <c r="AJ37" s="218"/>
      <c r="AK37" t="str">
        <f>IF(AJ36="","",'štafeta CTIF'!M37)</f>
        <v/>
      </c>
      <c r="AL37" t="str">
        <f>IF(AJ36="","",SUM('štafeta CTIF'!H37:K37))</f>
        <v/>
      </c>
      <c r="AM37" s="218"/>
      <c r="AN37" s="218"/>
      <c r="AP37" s="218"/>
      <c r="AQ37" t="str">
        <f>IF(AP36="","",'štafeta dvojic'!T37)</f>
        <v/>
      </c>
      <c r="AR37" t="str">
        <f>IF(AP36="","",SUM('štafeta dvojic'!H37:R37))</f>
        <v/>
      </c>
      <c r="AS37" s="218"/>
      <c r="AT37" s="218"/>
    </row>
    <row r="38" spans="1:46">
      <c r="A38" s="218" t="str">
        <f>IF(startovka!A38="","",startovka!A38)</f>
        <v/>
      </c>
      <c r="B38" s="218" t="str">
        <f>IF(startovka!B38="","",startovka!B38)</f>
        <v/>
      </c>
      <c r="C38" s="3" t="str">
        <f t="shared" ref="C38" si="547">IF($B38="","",U38)</f>
        <v/>
      </c>
      <c r="D38" s="218" t="str">
        <f t="shared" ref="D38" si="548">IF(B38="","",W38)</f>
        <v/>
      </c>
      <c r="E38" s="3" t="str">
        <f t="shared" ref="E38" si="549">IF(B38="","",Z38)</f>
        <v/>
      </c>
      <c r="F38" s="3" t="str">
        <f t="shared" ref="F38" si="550">IF(C38="","",AA38)</f>
        <v/>
      </c>
      <c r="G38" s="218" t="str">
        <f t="shared" ref="G38" si="551">IF($B38="","",IF(ISNUMBER(AC38),AC38,0))</f>
        <v/>
      </c>
      <c r="H38" s="3" t="str">
        <f t="shared" ref="H38" si="552">IF($B38="","",AF38)</f>
        <v/>
      </c>
      <c r="I38" s="218" t="str">
        <f t="shared" ref="I38" si="553">IF($B38="","",IF(ISNUMBER(AH38),AH38,0))</f>
        <v/>
      </c>
      <c r="J38" s="3" t="str">
        <f t="shared" ref="J38" si="554">IF($B38="","",AK38)</f>
        <v/>
      </c>
      <c r="K38" s="3" t="str">
        <f t="shared" ref="K38" si="555">IF($B38="","",AL38)</f>
        <v/>
      </c>
      <c r="L38" s="218" t="str">
        <f t="shared" ref="L38" si="556">IF($B38="","",IF(ISNUMBER(AN38),AN38,0))</f>
        <v/>
      </c>
      <c r="M38" s="3" t="str">
        <f t="shared" ref="M38" si="557">IF($B38="","",AQ38)</f>
        <v/>
      </c>
      <c r="N38" s="3" t="str">
        <f t="shared" ref="N38" si="558">IF($B38="","",AR38)</f>
        <v/>
      </c>
      <c r="O38" s="218" t="str">
        <f t="shared" ref="O38" si="559">IF(B38="","",IF(ISNUMBER(AT38),AT38,0))</f>
        <v/>
      </c>
      <c r="P38" s="218" t="str">
        <f t="shared" ref="P38" si="560">IF(B38="","",D38*1.001+G38*1.00001+I38*1.0000001+L38*1.000000001+O38)</f>
        <v/>
      </c>
      <c r="Q38" s="218" t="str">
        <f t="shared" ref="Q38" si="561">IF(B38="","",RANK(P38,P$4:P$83,1))</f>
        <v/>
      </c>
      <c r="R38" s="218" t="str">
        <f t="shared" si="85"/>
        <v/>
      </c>
      <c r="S38" s="218" t="str">
        <f t="shared" ref="S38" si="562">IF($B38="","",RANK(R38,R$4:R$83,1))</f>
        <v/>
      </c>
      <c r="T38" s="218" t="str">
        <f>IF(PÚ!B38="","",PÚ!B38)</f>
        <v/>
      </c>
      <c r="U38" t="str">
        <f>IF(T38="","",PÚ!H38)</f>
        <v/>
      </c>
      <c r="V38" s="218" t="str">
        <f t="shared" ref="V38" si="563">IF(T38="","",MIN(U38:U39)+MAX(U38:U39)/1000000)</f>
        <v/>
      </c>
      <c r="W38" s="218" t="str">
        <f t="shared" ref="W38" si="564">IF(T38="","",IF(SUM(V38:V117)=0,0,RANK(V38,V$4:V$83,1)))</f>
        <v/>
      </c>
      <c r="Y38" s="218" t="str">
        <f>IF('PÚ CTIF'!B38:B39="","",'PÚ CTIF'!B38:B39)</f>
        <v/>
      </c>
      <c r="Z38" t="str">
        <f>IF(Y38="","",'PÚ CTIF'!Q38)</f>
        <v/>
      </c>
      <c r="AA38" t="str">
        <f>IF(Y38="","",SUM('PÚ CTIF'!H38:O38))</f>
        <v/>
      </c>
      <c r="AB38" s="218" t="str">
        <f t="shared" ref="AB38" si="565">IF(Y38="","",MIN(Z38:Z39)+MAX(Z38:Z39)/1000000000+INDEX(AA38:AA39,MATCH(MIN(Z38:Z39),Z38:Z39,0),1)/1000000000000000)</f>
        <v/>
      </c>
      <c r="AC38" s="218" t="str">
        <f t="shared" ref="AC38" si="566">IF(Y38="","",RANK(AB38,AB$4:AB$83,1))</f>
        <v/>
      </c>
      <c r="AE38" s="218" t="str">
        <f>IF('4x60'!B38:B39="","",'4x60'!B38:B39)</f>
        <v/>
      </c>
      <c r="AF38" t="str">
        <f>IF(AE38="","",'4x60'!H38)</f>
        <v/>
      </c>
      <c r="AG38" s="218" t="str">
        <f t="shared" ref="AG38" si="567">IF(AE38="","",MIN(AF38:AF39)+MAX(AF38:AF39)/1000000)</f>
        <v/>
      </c>
      <c r="AH38" s="218" t="str">
        <f t="shared" ref="AH38" si="568">IF(AE38="","",IF(SUM(AG38:AG117)=0,0,RANK(AG38,AG$4:AG$83,1)))</f>
        <v/>
      </c>
      <c r="AJ38" s="218" t="str">
        <f>IF('štafeta CTIF'!B38:B39="","",'štafeta CTIF'!B38:B39)</f>
        <v/>
      </c>
      <c r="AK38" t="str">
        <f>IF(AJ38="","",'štafeta CTIF'!M38)</f>
        <v/>
      </c>
      <c r="AL38" t="str">
        <f>IF(AJ38="","",SUM('štafeta CTIF'!H38:K38))</f>
        <v/>
      </c>
      <c r="AM38" s="218" t="str">
        <f t="shared" ref="AM38" si="569">IF(AJ38="","",MIN(AK38:AK39)+MAX(AK38:AK39)/1000000000+INDEX(AL38:AL39,MATCH(MIN(AK38:AK39),AK38:AK39,0),1)/1000000000000000)</f>
        <v/>
      </c>
      <c r="AN38" s="218" t="str">
        <f t="shared" ref="AN38" si="570">IF(AJ38="","",RANK(AM38,AM$4:AM$83,1))</f>
        <v/>
      </c>
      <c r="AP38" s="218" t="str">
        <f>IF('štafeta dvojic'!B38:B39="","",'štafeta dvojic'!B38:B39)</f>
        <v/>
      </c>
      <c r="AQ38" t="str">
        <f>IF(AP38="","",'štafeta dvojic'!T38)</f>
        <v/>
      </c>
      <c r="AR38" t="str">
        <f>IF(AP38="","",SUM('štafeta dvojic'!H38:R38))</f>
        <v/>
      </c>
      <c r="AS38" s="218" t="str">
        <f t="shared" ref="AS38" si="571">IF(AP38="","",MIN(AQ38:AQ39)+MAX(AQ38:AQ39)/1000000000+INDEX(AR38:AR39,MATCH(MIN(AQ38:AQ39),AQ38:AQ39,0),1)/1000000000000000)</f>
        <v/>
      </c>
      <c r="AT38" s="218" t="str">
        <f t="shared" ref="AT38" si="572">IF(AP38="","",RANK(AS38,AS$4:AS$83,1))</f>
        <v/>
      </c>
    </row>
    <row r="39" spans="1:46">
      <c r="A39" s="218"/>
      <c r="B39" s="218"/>
      <c r="C39" s="3" t="str">
        <f t="shared" ref="C39" si="573">IF(B38="","",U39)</f>
        <v/>
      </c>
      <c r="D39" s="218"/>
      <c r="E39" s="3" t="str">
        <f t="shared" ref="E39" si="574">IF(B38="","",Z39)</f>
        <v/>
      </c>
      <c r="F39" s="3" t="str">
        <f t="shared" ref="F39" si="575">IF(C38="","",AA39)</f>
        <v/>
      </c>
      <c r="G39" s="218"/>
      <c r="H39" s="3" t="str">
        <f t="shared" ref="H39" si="576">IF($B38="","",AF39)</f>
        <v/>
      </c>
      <c r="I39" s="218"/>
      <c r="J39" s="3" t="str">
        <f t="shared" ref="J39" si="577">IF($B38="","",AK39)</f>
        <v/>
      </c>
      <c r="K39" s="3" t="str">
        <f t="shared" ref="K39" si="578">IF($B38="","",AL39)</f>
        <v/>
      </c>
      <c r="L39" s="218"/>
      <c r="M39" s="3" t="str">
        <f t="shared" ref="M39" si="579">IF($B38="","",AQ39)</f>
        <v/>
      </c>
      <c r="N39" s="3" t="str">
        <f t="shared" ref="N39" si="580">IF($B38="","",AR39)</f>
        <v/>
      </c>
      <c r="O39" s="218"/>
      <c r="P39" s="218"/>
      <c r="Q39" s="218"/>
      <c r="R39" s="218"/>
      <c r="S39" s="218"/>
      <c r="T39" s="218"/>
      <c r="U39" t="str">
        <f>IF(T38="","",PÚ!H39)</f>
        <v/>
      </c>
      <c r="V39" s="218"/>
      <c r="W39" s="218"/>
      <c r="Y39" s="218"/>
      <c r="Z39" t="str">
        <f>IF(Y38="","",'PÚ CTIF'!Q39)</f>
        <v/>
      </c>
      <c r="AA39" t="str">
        <f>IF(Y38="","",SUM('PÚ CTIF'!H39:O39))</f>
        <v/>
      </c>
      <c r="AB39" s="218"/>
      <c r="AC39" s="218"/>
      <c r="AE39" s="218"/>
      <c r="AF39" t="str">
        <f>IF(AE38="","",'4x60'!H39)</f>
        <v/>
      </c>
      <c r="AG39" s="218"/>
      <c r="AH39" s="218"/>
      <c r="AJ39" s="218"/>
      <c r="AK39" t="str">
        <f>IF(AJ38="","",'štafeta CTIF'!M39)</f>
        <v/>
      </c>
      <c r="AL39" t="str">
        <f>IF(AJ38="","",SUM('štafeta CTIF'!H39:K39))</f>
        <v/>
      </c>
      <c r="AM39" s="218"/>
      <c r="AN39" s="218"/>
      <c r="AP39" s="218"/>
      <c r="AQ39" t="str">
        <f>IF(AP38="","",'štafeta dvojic'!T39)</f>
        <v/>
      </c>
      <c r="AR39" t="str">
        <f>IF(AP38="","",SUM('štafeta dvojic'!H39:R39))</f>
        <v/>
      </c>
      <c r="AS39" s="218"/>
      <c r="AT39" s="218"/>
    </row>
    <row r="40" spans="1:46">
      <c r="A40" s="218" t="str">
        <f>IF(startovka!A40="","",startovka!A40)</f>
        <v/>
      </c>
      <c r="B40" s="218" t="str">
        <f>IF(startovka!B40="","",startovka!B40)</f>
        <v/>
      </c>
      <c r="C40" s="3" t="str">
        <f t="shared" ref="C40" si="581">IF($B40="","",U40)</f>
        <v/>
      </c>
      <c r="D40" s="218" t="str">
        <f t="shared" ref="D40" si="582">IF(B40="","",W40)</f>
        <v/>
      </c>
      <c r="E40" s="3" t="str">
        <f t="shared" ref="E40" si="583">IF(B40="","",Z40)</f>
        <v/>
      </c>
      <c r="F40" s="3" t="str">
        <f t="shared" ref="F40" si="584">IF(C40="","",AA40)</f>
        <v/>
      </c>
      <c r="G40" s="218" t="str">
        <f t="shared" ref="G40" si="585">IF($B40="","",IF(ISNUMBER(AC40),AC40,0))</f>
        <v/>
      </c>
      <c r="H40" s="3" t="str">
        <f t="shared" ref="H40" si="586">IF($B40="","",AF40)</f>
        <v/>
      </c>
      <c r="I40" s="218" t="str">
        <f t="shared" ref="I40" si="587">IF($B40="","",IF(ISNUMBER(AH40),AH40,0))</f>
        <v/>
      </c>
      <c r="J40" s="3" t="str">
        <f t="shared" ref="J40" si="588">IF($B40="","",AK40)</f>
        <v/>
      </c>
      <c r="K40" s="3" t="str">
        <f t="shared" ref="K40" si="589">IF($B40="","",AL40)</f>
        <v/>
      </c>
      <c r="L40" s="218" t="str">
        <f t="shared" ref="L40" si="590">IF($B40="","",IF(ISNUMBER(AN40),AN40,0))</f>
        <v/>
      </c>
      <c r="M40" s="3" t="str">
        <f t="shared" ref="M40" si="591">IF($B40="","",AQ40)</f>
        <v/>
      </c>
      <c r="N40" s="3" t="str">
        <f t="shared" ref="N40" si="592">IF($B40="","",AR40)</f>
        <v/>
      </c>
      <c r="O40" s="218" t="str">
        <f t="shared" ref="O40" si="593">IF(B40="","",IF(ISNUMBER(AT40),AT40,0))</f>
        <v/>
      </c>
      <c r="P40" s="218" t="str">
        <f t="shared" ref="P40" si="594">IF(B40="","",D40*1.001+G40*1.00001+I40*1.0000001+L40*1.000000001+O40)</f>
        <v/>
      </c>
      <c r="Q40" s="218" t="str">
        <f t="shared" ref="Q40" si="595">IF(B40="","",RANK(P40,P$4:P$83,1))</f>
        <v/>
      </c>
      <c r="R40" s="218" t="str">
        <f t="shared" si="85"/>
        <v/>
      </c>
      <c r="S40" s="218" t="str">
        <f t="shared" ref="S40" si="596">IF($B40="","",RANK(R40,R$4:R$83,1))</f>
        <v/>
      </c>
      <c r="T40" s="218" t="str">
        <f>IF(PÚ!B40="","",PÚ!B40)</f>
        <v/>
      </c>
      <c r="U40" t="str">
        <f>IF(T40="","",PÚ!H40)</f>
        <v/>
      </c>
      <c r="V40" s="218" t="str">
        <f t="shared" ref="V40" si="597">IF(T40="","",MIN(U40:U41)+MAX(U40:U41)/1000000)</f>
        <v/>
      </c>
      <c r="W40" s="218" t="str">
        <f t="shared" ref="W40" si="598">IF(T40="","",IF(SUM(V40:V119)=0,0,RANK(V40,V$4:V$83,1)))</f>
        <v/>
      </c>
      <c r="Y40" s="218" t="str">
        <f>IF('PÚ CTIF'!B40:B41="","",'PÚ CTIF'!B40:B41)</f>
        <v/>
      </c>
      <c r="Z40" t="str">
        <f>IF(Y40="","",'PÚ CTIF'!Q40)</f>
        <v/>
      </c>
      <c r="AA40" t="str">
        <f>IF(Y40="","",SUM('PÚ CTIF'!H40:O40))</f>
        <v/>
      </c>
      <c r="AB40" s="218" t="str">
        <f t="shared" ref="AB40" si="599">IF(Y40="","",MIN(Z40:Z41)+MAX(Z40:Z41)/1000000000+INDEX(AA40:AA41,MATCH(MIN(Z40:Z41),Z40:Z41,0),1)/1000000000000000)</f>
        <v/>
      </c>
      <c r="AC40" s="218" t="str">
        <f t="shared" ref="AC40" si="600">IF(Y40="","",RANK(AB40,AB$4:AB$83,1))</f>
        <v/>
      </c>
      <c r="AE40" s="218" t="str">
        <f>IF('4x60'!B40:B41="","",'4x60'!B40:B41)</f>
        <v/>
      </c>
      <c r="AF40" t="str">
        <f>IF(AE40="","",'4x60'!H40)</f>
        <v/>
      </c>
      <c r="AG40" s="218" t="str">
        <f t="shared" ref="AG40" si="601">IF(AE40="","",MIN(AF40:AF41)+MAX(AF40:AF41)/1000000)</f>
        <v/>
      </c>
      <c r="AH40" s="218" t="str">
        <f t="shared" ref="AH40" si="602">IF(AE40="","",IF(SUM(AG40:AG119)=0,0,RANK(AG40,AG$4:AG$83,1)))</f>
        <v/>
      </c>
      <c r="AJ40" s="218" t="str">
        <f>IF('štafeta CTIF'!B40:B41="","",'štafeta CTIF'!B40:B41)</f>
        <v/>
      </c>
      <c r="AK40" t="str">
        <f>IF(AJ40="","",'štafeta CTIF'!M40)</f>
        <v/>
      </c>
      <c r="AL40" t="str">
        <f>IF(AJ40="","",SUM('štafeta CTIF'!H40:K40))</f>
        <v/>
      </c>
      <c r="AM40" s="218" t="str">
        <f t="shared" ref="AM40" si="603">IF(AJ40="","",MIN(AK40:AK41)+MAX(AK40:AK41)/1000000000+INDEX(AL40:AL41,MATCH(MIN(AK40:AK41),AK40:AK41,0),1)/1000000000000000)</f>
        <v/>
      </c>
      <c r="AN40" s="218" t="str">
        <f t="shared" ref="AN40" si="604">IF(AJ40="","",RANK(AM40,AM$4:AM$83,1))</f>
        <v/>
      </c>
      <c r="AP40" s="218" t="str">
        <f>IF('štafeta dvojic'!B40:B41="","",'štafeta dvojic'!B40:B41)</f>
        <v/>
      </c>
      <c r="AQ40" t="str">
        <f>IF(AP40="","",'štafeta dvojic'!T40)</f>
        <v/>
      </c>
      <c r="AR40" t="str">
        <f>IF(AP40="","",SUM('štafeta dvojic'!H40:R40))</f>
        <v/>
      </c>
      <c r="AS40" s="218" t="str">
        <f t="shared" ref="AS40" si="605">IF(AP40="","",MIN(AQ40:AQ41)+MAX(AQ40:AQ41)/1000000000+INDEX(AR40:AR41,MATCH(MIN(AQ40:AQ41),AQ40:AQ41,0),1)/1000000000000000)</f>
        <v/>
      </c>
      <c r="AT40" s="218" t="str">
        <f t="shared" ref="AT40" si="606">IF(AP40="","",RANK(AS40,AS$4:AS$83,1))</f>
        <v/>
      </c>
    </row>
    <row r="41" spans="1:46">
      <c r="A41" s="218"/>
      <c r="B41" s="218"/>
      <c r="C41" s="3" t="str">
        <f t="shared" ref="C41" si="607">IF(B40="","",U41)</f>
        <v/>
      </c>
      <c r="D41" s="218"/>
      <c r="E41" s="3" t="str">
        <f t="shared" ref="E41" si="608">IF(B40="","",Z41)</f>
        <v/>
      </c>
      <c r="F41" s="3" t="str">
        <f t="shared" ref="F41" si="609">IF(C40="","",AA41)</f>
        <v/>
      </c>
      <c r="G41" s="218"/>
      <c r="H41" s="3" t="str">
        <f t="shared" ref="H41" si="610">IF($B40="","",AF41)</f>
        <v/>
      </c>
      <c r="I41" s="218"/>
      <c r="J41" s="3" t="str">
        <f t="shared" ref="J41" si="611">IF($B40="","",AK41)</f>
        <v/>
      </c>
      <c r="K41" s="3" t="str">
        <f t="shared" ref="K41" si="612">IF($B40="","",AL41)</f>
        <v/>
      </c>
      <c r="L41" s="218"/>
      <c r="M41" s="3" t="str">
        <f t="shared" ref="M41" si="613">IF($B40="","",AQ41)</f>
        <v/>
      </c>
      <c r="N41" s="3" t="str">
        <f t="shared" ref="N41" si="614">IF($B40="","",AR41)</f>
        <v/>
      </c>
      <c r="O41" s="218"/>
      <c r="P41" s="218"/>
      <c r="Q41" s="218"/>
      <c r="R41" s="218"/>
      <c r="S41" s="218"/>
      <c r="T41" s="218"/>
      <c r="U41" t="str">
        <f>IF(T40="","",PÚ!H41)</f>
        <v/>
      </c>
      <c r="V41" s="218"/>
      <c r="W41" s="218"/>
      <c r="Y41" s="218"/>
      <c r="Z41" t="str">
        <f>IF(Y40="","",'PÚ CTIF'!Q41)</f>
        <v/>
      </c>
      <c r="AA41" t="str">
        <f>IF(Y40="","",SUM('PÚ CTIF'!H41:O41))</f>
        <v/>
      </c>
      <c r="AB41" s="218"/>
      <c r="AC41" s="218"/>
      <c r="AE41" s="218"/>
      <c r="AF41" t="str">
        <f>IF(AE40="","",'4x60'!H41)</f>
        <v/>
      </c>
      <c r="AG41" s="218"/>
      <c r="AH41" s="218"/>
      <c r="AJ41" s="218"/>
      <c r="AK41" t="str">
        <f>IF(AJ40="","",'štafeta CTIF'!M41)</f>
        <v/>
      </c>
      <c r="AL41" t="str">
        <f>IF(AJ40="","",SUM('štafeta CTIF'!H41:K41))</f>
        <v/>
      </c>
      <c r="AM41" s="218"/>
      <c r="AN41" s="218"/>
      <c r="AP41" s="218"/>
      <c r="AQ41" t="str">
        <f>IF(AP40="","",'štafeta dvojic'!T41)</f>
        <v/>
      </c>
      <c r="AR41" t="str">
        <f>IF(AP40="","",SUM('štafeta dvojic'!H41:R41))</f>
        <v/>
      </c>
      <c r="AS41" s="218"/>
      <c r="AT41" s="218"/>
    </row>
    <row r="42" spans="1:46">
      <c r="A42" s="218" t="str">
        <f>IF(startovka!A42="","",startovka!A42)</f>
        <v/>
      </c>
      <c r="B42" s="218" t="str">
        <f>IF(startovka!B42="","",startovka!B42)</f>
        <v/>
      </c>
      <c r="C42" s="3" t="str">
        <f t="shared" ref="C42" si="615">IF($B42="","",U42)</f>
        <v/>
      </c>
      <c r="D42" s="218" t="str">
        <f t="shared" ref="D42" si="616">IF(B42="","",W42)</f>
        <v/>
      </c>
      <c r="E42" s="3" t="str">
        <f t="shared" ref="E42" si="617">IF(B42="","",Z42)</f>
        <v/>
      </c>
      <c r="F42" s="3" t="str">
        <f t="shared" ref="F42" si="618">IF(C42="","",AA42)</f>
        <v/>
      </c>
      <c r="G42" s="218" t="str">
        <f t="shared" ref="G42" si="619">IF($B42="","",IF(ISNUMBER(AC42),AC42,0))</f>
        <v/>
      </c>
      <c r="H42" s="3" t="str">
        <f t="shared" ref="H42" si="620">IF($B42="","",AF42)</f>
        <v/>
      </c>
      <c r="I42" s="218" t="str">
        <f t="shared" ref="I42" si="621">IF($B42="","",IF(ISNUMBER(AH42),AH42,0))</f>
        <v/>
      </c>
      <c r="J42" s="3" t="str">
        <f t="shared" ref="J42" si="622">IF($B42="","",AK42)</f>
        <v/>
      </c>
      <c r="K42" s="3" t="str">
        <f t="shared" ref="K42" si="623">IF($B42="","",AL42)</f>
        <v/>
      </c>
      <c r="L42" s="218" t="str">
        <f t="shared" ref="L42" si="624">IF($B42="","",IF(ISNUMBER(AN42),AN42,0))</f>
        <v/>
      </c>
      <c r="M42" s="3" t="str">
        <f t="shared" ref="M42" si="625">IF($B42="","",AQ42)</f>
        <v/>
      </c>
      <c r="N42" s="3" t="str">
        <f t="shared" ref="N42" si="626">IF($B42="","",AR42)</f>
        <v/>
      </c>
      <c r="O42" s="218" t="str">
        <f t="shared" ref="O42" si="627">IF(B42="","",IF(ISNUMBER(AT42),AT42,0))</f>
        <v/>
      </c>
      <c r="P42" s="218" t="str">
        <f t="shared" ref="P42" si="628">IF(B42="","",D42*1.001+G42*1.00001+I42*1.0000001+L42*1.000000001+O42)</f>
        <v/>
      </c>
      <c r="Q42" s="218" t="str">
        <f t="shared" ref="Q42" si="629">IF(B42="","",RANK(P42,P$4:P$83,1))</f>
        <v/>
      </c>
      <c r="R42" s="218" t="str">
        <f t="shared" si="85"/>
        <v/>
      </c>
      <c r="S42" s="218" t="str">
        <f t="shared" ref="S42" si="630">IF($B42="","",RANK(R42,R$4:R$83,1))</f>
        <v/>
      </c>
      <c r="T42" s="218" t="str">
        <f>IF(PÚ!B42="","",PÚ!B42)</f>
        <v/>
      </c>
      <c r="U42" t="str">
        <f>IF(T42="","",PÚ!H42)</f>
        <v/>
      </c>
      <c r="V42" s="218" t="str">
        <f t="shared" ref="V42" si="631">IF(T42="","",MIN(U42:U43)+MAX(U42:U43)/1000000)</f>
        <v/>
      </c>
      <c r="W42" s="218" t="str">
        <f t="shared" ref="W42" si="632">IF(T42="","",IF(SUM(V42:V121)=0,0,RANK(V42,V$4:V$83,1)))</f>
        <v/>
      </c>
      <c r="Y42" s="218" t="str">
        <f>IF('PÚ CTIF'!B42:B43="","",'PÚ CTIF'!B42:B43)</f>
        <v/>
      </c>
      <c r="Z42" t="str">
        <f>IF(Y42="","",'PÚ CTIF'!Q42)</f>
        <v/>
      </c>
      <c r="AA42" t="str">
        <f>IF(Y42="","",SUM('PÚ CTIF'!H42:O42))</f>
        <v/>
      </c>
      <c r="AB42" s="218" t="str">
        <f t="shared" ref="AB42" si="633">IF(Y42="","",MIN(Z42:Z43)+MAX(Z42:Z43)/1000000000+INDEX(AA42:AA43,MATCH(MIN(Z42:Z43),Z42:Z43,0),1)/1000000000000000)</f>
        <v/>
      </c>
      <c r="AC42" s="218" t="str">
        <f t="shared" ref="AC42" si="634">IF(Y42="","",RANK(AB42,AB$4:AB$83,1))</f>
        <v/>
      </c>
      <c r="AE42" s="218" t="str">
        <f>IF('4x60'!B42:B43="","",'4x60'!B42:B43)</f>
        <v/>
      </c>
      <c r="AF42" t="str">
        <f>IF(AE42="","",'4x60'!H42)</f>
        <v/>
      </c>
      <c r="AG42" s="218" t="str">
        <f t="shared" ref="AG42" si="635">IF(AE42="","",MIN(AF42:AF43)+MAX(AF42:AF43)/1000000)</f>
        <v/>
      </c>
      <c r="AH42" s="218" t="str">
        <f t="shared" ref="AH42" si="636">IF(AE42="","",IF(SUM(AG42:AG121)=0,0,RANK(AG42,AG$4:AG$83,1)))</f>
        <v/>
      </c>
      <c r="AJ42" s="218" t="str">
        <f>IF('štafeta CTIF'!B42:B43="","",'štafeta CTIF'!B42:B43)</f>
        <v/>
      </c>
      <c r="AK42" t="str">
        <f>IF(AJ42="","",'štafeta CTIF'!M42)</f>
        <v/>
      </c>
      <c r="AL42" t="str">
        <f>IF(AJ42="","",SUM('štafeta CTIF'!H42:K42))</f>
        <v/>
      </c>
      <c r="AM42" s="218" t="str">
        <f t="shared" ref="AM42" si="637">IF(AJ42="","",MIN(AK42:AK43)+MAX(AK42:AK43)/1000000000+INDEX(AL42:AL43,MATCH(MIN(AK42:AK43),AK42:AK43,0),1)/1000000000000000)</f>
        <v/>
      </c>
      <c r="AN42" s="218" t="str">
        <f t="shared" ref="AN42" si="638">IF(AJ42="","",RANK(AM42,AM$4:AM$83,1))</f>
        <v/>
      </c>
      <c r="AP42" s="218" t="str">
        <f>IF('štafeta dvojic'!B42:B43="","",'štafeta dvojic'!B42:B43)</f>
        <v/>
      </c>
      <c r="AQ42" t="str">
        <f>IF(AP42="","",'štafeta dvojic'!T42)</f>
        <v/>
      </c>
      <c r="AR42" t="str">
        <f>IF(AP42="","",SUM('štafeta dvojic'!H42:R42))</f>
        <v/>
      </c>
      <c r="AS42" s="218" t="str">
        <f t="shared" ref="AS42" si="639">IF(AP42="","",MIN(AQ42:AQ43)+MAX(AQ42:AQ43)/1000000000+INDEX(AR42:AR43,MATCH(MIN(AQ42:AQ43),AQ42:AQ43,0),1)/1000000000000000)</f>
        <v/>
      </c>
      <c r="AT42" s="218" t="str">
        <f t="shared" ref="AT42" si="640">IF(AP42="","",RANK(AS42,AS$4:AS$83,1))</f>
        <v/>
      </c>
    </row>
    <row r="43" spans="1:46">
      <c r="A43" s="218"/>
      <c r="B43" s="218"/>
      <c r="C43" s="3" t="str">
        <f t="shared" ref="C43" si="641">IF(B42="","",U43)</f>
        <v/>
      </c>
      <c r="D43" s="218"/>
      <c r="E43" s="3" t="str">
        <f t="shared" ref="E43" si="642">IF(B42="","",Z43)</f>
        <v/>
      </c>
      <c r="F43" s="3" t="str">
        <f t="shared" ref="F43" si="643">IF(C42="","",AA43)</f>
        <v/>
      </c>
      <c r="G43" s="218"/>
      <c r="H43" s="3" t="str">
        <f t="shared" ref="H43" si="644">IF($B42="","",AF43)</f>
        <v/>
      </c>
      <c r="I43" s="218"/>
      <c r="J43" s="3" t="str">
        <f t="shared" ref="J43" si="645">IF($B42="","",AK43)</f>
        <v/>
      </c>
      <c r="K43" s="3" t="str">
        <f t="shared" ref="K43" si="646">IF($B42="","",AL43)</f>
        <v/>
      </c>
      <c r="L43" s="218"/>
      <c r="M43" s="3" t="str">
        <f t="shared" ref="M43" si="647">IF($B42="","",AQ43)</f>
        <v/>
      </c>
      <c r="N43" s="3" t="str">
        <f t="shared" ref="N43" si="648">IF($B42="","",AR43)</f>
        <v/>
      </c>
      <c r="O43" s="218"/>
      <c r="P43" s="218"/>
      <c r="Q43" s="218"/>
      <c r="R43" s="218"/>
      <c r="S43" s="218"/>
      <c r="T43" s="218"/>
      <c r="U43" t="str">
        <f>IF(T42="","",PÚ!H43)</f>
        <v/>
      </c>
      <c r="V43" s="218"/>
      <c r="W43" s="218"/>
      <c r="Y43" s="218"/>
      <c r="Z43" t="str">
        <f>IF(Y42="","",'PÚ CTIF'!Q43)</f>
        <v/>
      </c>
      <c r="AA43" t="str">
        <f>IF(Y42="","",SUM('PÚ CTIF'!H43:O43))</f>
        <v/>
      </c>
      <c r="AB43" s="218"/>
      <c r="AC43" s="218"/>
      <c r="AE43" s="218"/>
      <c r="AF43" t="str">
        <f>IF(AE42="","",'4x60'!H43)</f>
        <v/>
      </c>
      <c r="AG43" s="218"/>
      <c r="AH43" s="218"/>
      <c r="AJ43" s="218"/>
      <c r="AK43" t="str">
        <f>IF(AJ42="","",'štafeta CTIF'!M43)</f>
        <v/>
      </c>
      <c r="AL43" t="str">
        <f>IF(AJ42="","",SUM('štafeta CTIF'!H43:K43))</f>
        <v/>
      </c>
      <c r="AM43" s="218"/>
      <c r="AN43" s="218"/>
      <c r="AP43" s="218"/>
      <c r="AQ43" t="str">
        <f>IF(AP42="","",'štafeta dvojic'!T43)</f>
        <v/>
      </c>
      <c r="AR43" t="str">
        <f>IF(AP42="","",SUM('štafeta dvojic'!H43:R43))</f>
        <v/>
      </c>
      <c r="AS43" s="218"/>
      <c r="AT43" s="218"/>
    </row>
    <row r="44" spans="1:46">
      <c r="A44" s="218" t="str">
        <f>IF(startovka!A44="","",startovka!A44)</f>
        <v/>
      </c>
      <c r="B44" s="218" t="str">
        <f>IF(startovka!B44="","",startovka!B44)</f>
        <v/>
      </c>
      <c r="C44" s="3" t="str">
        <f t="shared" ref="C44" si="649">IF($B44="","",U44)</f>
        <v/>
      </c>
      <c r="D44" s="218" t="str">
        <f t="shared" ref="D44" si="650">IF(B44="","",W44)</f>
        <v/>
      </c>
      <c r="E44" s="3" t="str">
        <f t="shared" ref="E44" si="651">IF(B44="","",Z44)</f>
        <v/>
      </c>
      <c r="F44" s="3" t="str">
        <f t="shared" ref="F44" si="652">IF(C44="","",AA44)</f>
        <v/>
      </c>
      <c r="G44" s="218" t="str">
        <f t="shared" ref="G44" si="653">IF($B44="","",IF(ISNUMBER(AC44),AC44,0))</f>
        <v/>
      </c>
      <c r="H44" s="3" t="str">
        <f t="shared" ref="H44" si="654">IF($B44="","",AF44)</f>
        <v/>
      </c>
      <c r="I44" s="218" t="str">
        <f t="shared" ref="I44" si="655">IF($B44="","",IF(ISNUMBER(AH44),AH44,0))</f>
        <v/>
      </c>
      <c r="J44" s="3" t="str">
        <f t="shared" ref="J44" si="656">IF($B44="","",AK44)</f>
        <v/>
      </c>
      <c r="K44" s="3" t="str">
        <f t="shared" ref="K44" si="657">IF($B44="","",AL44)</f>
        <v/>
      </c>
      <c r="L44" s="218" t="str">
        <f t="shared" ref="L44" si="658">IF($B44="","",IF(ISNUMBER(AN44),AN44,0))</f>
        <v/>
      </c>
      <c r="M44" s="3" t="str">
        <f t="shared" ref="M44" si="659">IF($B44="","",AQ44)</f>
        <v/>
      </c>
      <c r="N44" s="3" t="str">
        <f t="shared" ref="N44" si="660">IF($B44="","",AR44)</f>
        <v/>
      </c>
      <c r="O44" s="218" t="str">
        <f t="shared" ref="O44" si="661">IF(B44="","",IF(ISNUMBER(AT44),AT44,0))</f>
        <v/>
      </c>
      <c r="P44" s="218" t="str">
        <f t="shared" ref="P44" si="662">IF(B44="","",D44*1.001+G44*1.00001+I44*1.0000001+L44*1.000000001+O44)</f>
        <v/>
      </c>
      <c r="Q44" s="218" t="str">
        <f t="shared" ref="Q44" si="663">IF(B44="","",RANK(P44,P$4:P$83,1))</f>
        <v/>
      </c>
      <c r="R44" s="218" t="str">
        <f t="shared" si="85"/>
        <v/>
      </c>
      <c r="S44" s="218" t="str">
        <f t="shared" ref="S44" si="664">IF($B44="","",RANK(R44,R$4:R$83,1))</f>
        <v/>
      </c>
      <c r="T44" s="218" t="str">
        <f>IF(PÚ!B44="","",PÚ!B44)</f>
        <v/>
      </c>
      <c r="U44" t="str">
        <f>IF(T44="","",PÚ!H44)</f>
        <v/>
      </c>
      <c r="V44" s="218" t="str">
        <f t="shared" ref="V44" si="665">IF(T44="","",MIN(U44:U45)+MAX(U44:U45)/1000000)</f>
        <v/>
      </c>
      <c r="W44" s="218" t="str">
        <f t="shared" ref="W44" si="666">IF(T44="","",IF(SUM(V44:V123)=0,0,RANK(V44,V$4:V$83,1)))</f>
        <v/>
      </c>
      <c r="Y44" s="218" t="str">
        <f>IF('PÚ CTIF'!B44:B45="","",'PÚ CTIF'!B44:B45)</f>
        <v/>
      </c>
      <c r="Z44" t="str">
        <f>IF(Y44="","",'PÚ CTIF'!Q44)</f>
        <v/>
      </c>
      <c r="AA44" t="str">
        <f>IF(Y44="","",SUM('PÚ CTIF'!H44:O44))</f>
        <v/>
      </c>
      <c r="AB44" s="218" t="str">
        <f t="shared" ref="AB44" si="667">IF(Y44="","",MIN(Z44:Z45)+MAX(Z44:Z45)/1000000000+INDEX(AA44:AA45,MATCH(MIN(Z44:Z45),Z44:Z45,0),1)/1000000000000000)</f>
        <v/>
      </c>
      <c r="AC44" s="218" t="str">
        <f t="shared" ref="AC44" si="668">IF(Y44="","",RANK(AB44,AB$4:AB$83,1))</f>
        <v/>
      </c>
      <c r="AE44" s="218" t="str">
        <f>IF('4x60'!B44:B45="","",'4x60'!B44:B45)</f>
        <v/>
      </c>
      <c r="AF44" t="str">
        <f>IF(AE44="","",'4x60'!H44)</f>
        <v/>
      </c>
      <c r="AG44" s="218" t="str">
        <f t="shared" ref="AG44" si="669">IF(AE44="","",MIN(AF44:AF45)+MAX(AF44:AF45)/1000000)</f>
        <v/>
      </c>
      <c r="AH44" s="218" t="str">
        <f t="shared" ref="AH44" si="670">IF(AE44="","",IF(SUM(AG44:AG123)=0,0,RANK(AG44,AG$4:AG$83,1)))</f>
        <v/>
      </c>
      <c r="AJ44" s="218" t="str">
        <f>IF('štafeta CTIF'!B44:B45="","",'štafeta CTIF'!B44:B45)</f>
        <v/>
      </c>
      <c r="AK44" t="str">
        <f>IF(AJ44="","",'štafeta CTIF'!M44)</f>
        <v/>
      </c>
      <c r="AL44" t="str">
        <f>IF(AJ44="","",SUM('štafeta CTIF'!H44:K44))</f>
        <v/>
      </c>
      <c r="AM44" s="218" t="str">
        <f t="shared" ref="AM44" si="671">IF(AJ44="","",MIN(AK44:AK45)+MAX(AK44:AK45)/1000000000+INDEX(AL44:AL45,MATCH(MIN(AK44:AK45),AK44:AK45,0),1)/1000000000000000)</f>
        <v/>
      </c>
      <c r="AN44" s="218" t="str">
        <f t="shared" ref="AN44" si="672">IF(AJ44="","",RANK(AM44,AM$4:AM$83,1))</f>
        <v/>
      </c>
      <c r="AP44" s="218" t="str">
        <f>IF('štafeta dvojic'!B44:B45="","",'štafeta dvojic'!B44:B45)</f>
        <v/>
      </c>
      <c r="AQ44" t="str">
        <f>IF(AP44="","",'štafeta dvojic'!T44)</f>
        <v/>
      </c>
      <c r="AR44" t="str">
        <f>IF(AP44="","",SUM('štafeta dvojic'!H44:R44))</f>
        <v/>
      </c>
      <c r="AS44" s="218" t="str">
        <f t="shared" ref="AS44" si="673">IF(AP44="","",MIN(AQ44:AQ45)+MAX(AQ44:AQ45)/1000000000+INDEX(AR44:AR45,MATCH(MIN(AQ44:AQ45),AQ44:AQ45,0),1)/1000000000000000)</f>
        <v/>
      </c>
      <c r="AT44" s="218" t="str">
        <f t="shared" ref="AT44" si="674">IF(AP44="","",RANK(AS44,AS$4:AS$83,1))</f>
        <v/>
      </c>
    </row>
    <row r="45" spans="1:46">
      <c r="A45" s="218"/>
      <c r="B45" s="218"/>
      <c r="C45" s="3" t="str">
        <f t="shared" ref="C45" si="675">IF(B44="","",U45)</f>
        <v/>
      </c>
      <c r="D45" s="218"/>
      <c r="E45" s="3" t="str">
        <f t="shared" ref="E45" si="676">IF(B44="","",Z45)</f>
        <v/>
      </c>
      <c r="F45" s="3" t="str">
        <f t="shared" ref="F45" si="677">IF(C44="","",AA45)</f>
        <v/>
      </c>
      <c r="G45" s="218"/>
      <c r="H45" s="3" t="str">
        <f t="shared" ref="H45" si="678">IF($B44="","",AF45)</f>
        <v/>
      </c>
      <c r="I45" s="218"/>
      <c r="J45" s="3" t="str">
        <f t="shared" ref="J45" si="679">IF($B44="","",AK45)</f>
        <v/>
      </c>
      <c r="K45" s="3" t="str">
        <f t="shared" ref="K45" si="680">IF($B44="","",AL45)</f>
        <v/>
      </c>
      <c r="L45" s="218"/>
      <c r="M45" s="3" t="str">
        <f t="shared" ref="M45" si="681">IF($B44="","",AQ45)</f>
        <v/>
      </c>
      <c r="N45" s="3" t="str">
        <f t="shared" ref="N45" si="682">IF($B44="","",AR45)</f>
        <v/>
      </c>
      <c r="O45" s="218"/>
      <c r="P45" s="218"/>
      <c r="Q45" s="218"/>
      <c r="R45" s="218"/>
      <c r="S45" s="218"/>
      <c r="T45" s="218"/>
      <c r="U45" t="str">
        <f>IF(T44="","",PÚ!H45)</f>
        <v/>
      </c>
      <c r="V45" s="218"/>
      <c r="W45" s="218"/>
      <c r="Y45" s="218"/>
      <c r="Z45" t="str">
        <f>IF(Y44="","",'PÚ CTIF'!Q45)</f>
        <v/>
      </c>
      <c r="AA45" t="str">
        <f>IF(Y44="","",SUM('PÚ CTIF'!H45:O45))</f>
        <v/>
      </c>
      <c r="AB45" s="218"/>
      <c r="AC45" s="218"/>
      <c r="AE45" s="218"/>
      <c r="AF45" t="str">
        <f>IF(AE44="","",'4x60'!H45)</f>
        <v/>
      </c>
      <c r="AG45" s="218"/>
      <c r="AH45" s="218"/>
      <c r="AJ45" s="218"/>
      <c r="AK45" t="str">
        <f>IF(AJ44="","",'štafeta CTIF'!M45)</f>
        <v/>
      </c>
      <c r="AL45" t="str">
        <f>IF(AJ44="","",SUM('štafeta CTIF'!H45:K45))</f>
        <v/>
      </c>
      <c r="AM45" s="218"/>
      <c r="AN45" s="218"/>
      <c r="AP45" s="218"/>
      <c r="AQ45" t="str">
        <f>IF(AP44="","",'štafeta dvojic'!T45)</f>
        <v/>
      </c>
      <c r="AR45" t="str">
        <f>IF(AP44="","",SUM('štafeta dvojic'!H45:R45))</f>
        <v/>
      </c>
      <c r="AS45" s="218"/>
      <c r="AT45" s="218"/>
    </row>
    <row r="46" spans="1:46">
      <c r="A46" s="218" t="str">
        <f>IF(startovka!A46="","",startovka!A46)</f>
        <v/>
      </c>
      <c r="B46" s="218" t="str">
        <f>IF(startovka!B46="","",startovka!B46)</f>
        <v/>
      </c>
      <c r="C46" s="3" t="str">
        <f t="shared" ref="C46" si="683">IF($B46="","",U46)</f>
        <v/>
      </c>
      <c r="D46" s="218" t="str">
        <f t="shared" ref="D46" si="684">IF(B46="","",W46)</f>
        <v/>
      </c>
      <c r="E46" s="3" t="str">
        <f t="shared" ref="E46" si="685">IF(B46="","",Z46)</f>
        <v/>
      </c>
      <c r="F46" s="3" t="str">
        <f t="shared" ref="F46" si="686">IF(C46="","",AA46)</f>
        <v/>
      </c>
      <c r="G46" s="218" t="str">
        <f t="shared" ref="G46" si="687">IF($B46="","",IF(ISNUMBER(AC46),AC46,0))</f>
        <v/>
      </c>
      <c r="H46" s="3" t="str">
        <f t="shared" ref="H46" si="688">IF($B46="","",AF46)</f>
        <v/>
      </c>
      <c r="I46" s="218" t="str">
        <f t="shared" ref="I46" si="689">IF($B46="","",IF(ISNUMBER(AH46),AH46,0))</f>
        <v/>
      </c>
      <c r="J46" s="3" t="str">
        <f t="shared" ref="J46" si="690">IF($B46="","",AK46)</f>
        <v/>
      </c>
      <c r="K46" s="3" t="str">
        <f t="shared" ref="K46" si="691">IF($B46="","",AL46)</f>
        <v/>
      </c>
      <c r="L46" s="218" t="str">
        <f t="shared" ref="L46" si="692">IF($B46="","",IF(ISNUMBER(AN46),AN46,0))</f>
        <v/>
      </c>
      <c r="M46" s="3" t="str">
        <f t="shared" ref="M46" si="693">IF($B46="","",AQ46)</f>
        <v/>
      </c>
      <c r="N46" s="3" t="str">
        <f t="shared" ref="N46" si="694">IF($B46="","",AR46)</f>
        <v/>
      </c>
      <c r="O46" s="218" t="str">
        <f t="shared" ref="O46" si="695">IF(B46="","",IF(ISNUMBER(AT46),AT46,0))</f>
        <v/>
      </c>
      <c r="P46" s="218" t="str">
        <f t="shared" ref="P46" si="696">IF(B46="","",D46*1.001+G46*1.00001+I46*1.0000001+L46*1.000000001+O46)</f>
        <v/>
      </c>
      <c r="Q46" s="218" t="str">
        <f t="shared" ref="Q46" si="697">IF(B46="","",RANK(P46,P$4:P$83,1))</f>
        <v/>
      </c>
      <c r="R46" s="218" t="str">
        <f t="shared" si="85"/>
        <v/>
      </c>
      <c r="S46" s="218" t="str">
        <f t="shared" ref="S46" si="698">IF($B46="","",RANK(R46,R$4:R$83,1))</f>
        <v/>
      </c>
      <c r="T46" s="218" t="str">
        <f>IF(PÚ!B46="","",PÚ!B46)</f>
        <v/>
      </c>
      <c r="U46" t="str">
        <f>IF(T46="","",PÚ!H46)</f>
        <v/>
      </c>
      <c r="V46" s="218" t="str">
        <f t="shared" ref="V46" si="699">IF(T46="","",MIN(U46:U47)+MAX(U46:U47)/1000000)</f>
        <v/>
      </c>
      <c r="W46" s="218" t="str">
        <f t="shared" ref="W46" si="700">IF(T46="","",IF(SUM(V46:V125)=0,0,RANK(V46,V$4:V$83,1)))</f>
        <v/>
      </c>
      <c r="Y46" s="218" t="str">
        <f>IF('PÚ CTIF'!B46:B47="","",'PÚ CTIF'!B46:B47)</f>
        <v/>
      </c>
      <c r="Z46" t="str">
        <f>IF(Y46="","",'PÚ CTIF'!Q46)</f>
        <v/>
      </c>
      <c r="AA46" t="str">
        <f>IF(Y46="","",SUM('PÚ CTIF'!H46:O46))</f>
        <v/>
      </c>
      <c r="AB46" s="218" t="str">
        <f t="shared" ref="AB46" si="701">IF(Y46="","",MIN(Z46:Z47)+MAX(Z46:Z47)/1000000000+INDEX(AA46:AA47,MATCH(MIN(Z46:Z47),Z46:Z47,0),1)/1000000000000000)</f>
        <v/>
      </c>
      <c r="AC46" s="218" t="str">
        <f t="shared" ref="AC46" si="702">IF(Y46="","",RANK(AB46,AB$4:AB$83,1))</f>
        <v/>
      </c>
      <c r="AE46" s="218" t="str">
        <f>IF('4x60'!B46:B47="","",'4x60'!B46:B47)</f>
        <v/>
      </c>
      <c r="AF46" t="str">
        <f>IF(AE46="","",'4x60'!H46)</f>
        <v/>
      </c>
      <c r="AG46" s="218" t="str">
        <f t="shared" ref="AG46" si="703">IF(AE46="","",MIN(AF46:AF47)+MAX(AF46:AF47)/1000000)</f>
        <v/>
      </c>
      <c r="AH46" s="218" t="str">
        <f t="shared" ref="AH46" si="704">IF(AE46="","",IF(SUM(AG46:AG125)=0,0,RANK(AG46,AG$4:AG$83,1)))</f>
        <v/>
      </c>
      <c r="AJ46" s="218" t="str">
        <f>IF('štafeta CTIF'!B46:B47="","",'štafeta CTIF'!B46:B47)</f>
        <v/>
      </c>
      <c r="AK46" t="str">
        <f>IF(AJ46="","",'štafeta CTIF'!M46)</f>
        <v/>
      </c>
      <c r="AL46" t="str">
        <f>IF(AJ46="","",SUM('štafeta CTIF'!H46:K46))</f>
        <v/>
      </c>
      <c r="AM46" s="218" t="str">
        <f t="shared" ref="AM46" si="705">IF(AJ46="","",MIN(AK46:AK47)+MAX(AK46:AK47)/1000000000+INDEX(AL46:AL47,MATCH(MIN(AK46:AK47),AK46:AK47,0),1)/1000000000000000)</f>
        <v/>
      </c>
      <c r="AN46" s="218" t="str">
        <f t="shared" ref="AN46" si="706">IF(AJ46="","",RANK(AM46,AM$4:AM$83,1))</f>
        <v/>
      </c>
      <c r="AP46" s="218" t="str">
        <f>IF('štafeta dvojic'!B46:B47="","",'štafeta dvojic'!B46:B47)</f>
        <v/>
      </c>
      <c r="AQ46" t="str">
        <f>IF(AP46="","",'štafeta dvojic'!T46)</f>
        <v/>
      </c>
      <c r="AR46" t="str">
        <f>IF(AP46="","",SUM('štafeta dvojic'!H46:R46))</f>
        <v/>
      </c>
      <c r="AS46" s="218" t="str">
        <f t="shared" ref="AS46" si="707">IF(AP46="","",MIN(AQ46:AQ47)+MAX(AQ46:AQ47)/1000000000+INDEX(AR46:AR47,MATCH(MIN(AQ46:AQ47),AQ46:AQ47,0),1)/1000000000000000)</f>
        <v/>
      </c>
      <c r="AT46" s="218" t="str">
        <f t="shared" ref="AT46" si="708">IF(AP46="","",RANK(AS46,AS$4:AS$83,1))</f>
        <v/>
      </c>
    </row>
    <row r="47" spans="1:46">
      <c r="A47" s="218"/>
      <c r="B47" s="218"/>
      <c r="C47" s="3" t="str">
        <f t="shared" ref="C47" si="709">IF(B46="","",U47)</f>
        <v/>
      </c>
      <c r="D47" s="218"/>
      <c r="E47" s="3" t="str">
        <f t="shared" ref="E47" si="710">IF(B46="","",Z47)</f>
        <v/>
      </c>
      <c r="F47" s="3" t="str">
        <f t="shared" ref="F47" si="711">IF(C46="","",AA47)</f>
        <v/>
      </c>
      <c r="G47" s="218"/>
      <c r="H47" s="3" t="str">
        <f t="shared" ref="H47" si="712">IF($B46="","",AF47)</f>
        <v/>
      </c>
      <c r="I47" s="218"/>
      <c r="J47" s="3" t="str">
        <f t="shared" ref="J47" si="713">IF($B46="","",AK47)</f>
        <v/>
      </c>
      <c r="K47" s="3" t="str">
        <f t="shared" ref="K47" si="714">IF($B46="","",AL47)</f>
        <v/>
      </c>
      <c r="L47" s="218"/>
      <c r="M47" s="3" t="str">
        <f t="shared" ref="M47" si="715">IF($B46="","",AQ47)</f>
        <v/>
      </c>
      <c r="N47" s="3" t="str">
        <f t="shared" ref="N47" si="716">IF($B46="","",AR47)</f>
        <v/>
      </c>
      <c r="O47" s="218"/>
      <c r="P47" s="218"/>
      <c r="Q47" s="218"/>
      <c r="R47" s="218"/>
      <c r="S47" s="218"/>
      <c r="T47" s="218"/>
      <c r="U47" t="str">
        <f>IF(T46="","",PÚ!H47)</f>
        <v/>
      </c>
      <c r="V47" s="218"/>
      <c r="W47" s="218"/>
      <c r="Y47" s="218"/>
      <c r="Z47" t="str">
        <f>IF(Y46="","",'PÚ CTIF'!Q47)</f>
        <v/>
      </c>
      <c r="AA47" t="str">
        <f>IF(Y46="","",SUM('PÚ CTIF'!H47:O47))</f>
        <v/>
      </c>
      <c r="AB47" s="218"/>
      <c r="AC47" s="218"/>
      <c r="AE47" s="218"/>
      <c r="AF47" t="str">
        <f>IF(AE46="","",'4x60'!H47)</f>
        <v/>
      </c>
      <c r="AG47" s="218"/>
      <c r="AH47" s="218"/>
      <c r="AJ47" s="218"/>
      <c r="AK47" t="str">
        <f>IF(AJ46="","",'štafeta CTIF'!M47)</f>
        <v/>
      </c>
      <c r="AL47" t="str">
        <f>IF(AJ46="","",SUM('štafeta CTIF'!H47:K47))</f>
        <v/>
      </c>
      <c r="AM47" s="218"/>
      <c r="AN47" s="218"/>
      <c r="AP47" s="218"/>
      <c r="AQ47" t="str">
        <f>IF(AP46="","",'štafeta dvojic'!T47)</f>
        <v/>
      </c>
      <c r="AR47" t="str">
        <f>IF(AP46="","",SUM('štafeta dvojic'!H47:R47))</f>
        <v/>
      </c>
      <c r="AS47" s="218"/>
      <c r="AT47" s="218"/>
    </row>
    <row r="48" spans="1:46">
      <c r="A48" s="218" t="str">
        <f>IF(startovka!A48="","",startovka!A48)</f>
        <v/>
      </c>
      <c r="B48" s="218" t="str">
        <f>IF(startovka!B48="","",startovka!B48)</f>
        <v/>
      </c>
      <c r="C48" s="3" t="str">
        <f t="shared" ref="C48" si="717">IF($B48="","",U48)</f>
        <v/>
      </c>
      <c r="D48" s="218" t="str">
        <f t="shared" ref="D48" si="718">IF(B48="","",W48)</f>
        <v/>
      </c>
      <c r="E48" s="3" t="str">
        <f t="shared" ref="E48" si="719">IF(B48="","",Z48)</f>
        <v/>
      </c>
      <c r="F48" s="3" t="str">
        <f t="shared" ref="F48" si="720">IF(C48="","",AA48)</f>
        <v/>
      </c>
      <c r="G48" s="218" t="str">
        <f t="shared" ref="G48" si="721">IF($B48="","",IF(ISNUMBER(AC48),AC48,0))</f>
        <v/>
      </c>
      <c r="H48" s="3" t="str">
        <f t="shared" ref="H48" si="722">IF($B48="","",AF48)</f>
        <v/>
      </c>
      <c r="I48" s="218" t="str">
        <f t="shared" ref="I48" si="723">IF($B48="","",IF(ISNUMBER(AH48),AH48,0))</f>
        <v/>
      </c>
      <c r="J48" s="3" t="str">
        <f t="shared" ref="J48" si="724">IF($B48="","",AK48)</f>
        <v/>
      </c>
      <c r="K48" s="3" t="str">
        <f t="shared" ref="K48" si="725">IF($B48="","",AL48)</f>
        <v/>
      </c>
      <c r="L48" s="218" t="str">
        <f t="shared" ref="L48" si="726">IF($B48="","",IF(ISNUMBER(AN48),AN48,0))</f>
        <v/>
      </c>
      <c r="M48" s="3" t="str">
        <f t="shared" ref="M48" si="727">IF($B48="","",AQ48)</f>
        <v/>
      </c>
      <c r="N48" s="3" t="str">
        <f t="shared" ref="N48" si="728">IF($B48="","",AR48)</f>
        <v/>
      </c>
      <c r="O48" s="218" t="str">
        <f t="shared" ref="O48" si="729">IF(B48="","",IF(ISNUMBER(AT48),AT48,0))</f>
        <v/>
      </c>
      <c r="P48" s="218" t="str">
        <f t="shared" ref="P48" si="730">IF(B48="","",D48*1.001+G48*1.00001+I48*1.0000001+L48*1.000000001+O48)</f>
        <v/>
      </c>
      <c r="Q48" s="218" t="str">
        <f t="shared" ref="Q48" si="731">IF(B48="","",RANK(P48,P$4:P$83,1))</f>
        <v/>
      </c>
      <c r="R48" s="218" t="str">
        <f t="shared" si="85"/>
        <v/>
      </c>
      <c r="S48" s="218" t="str">
        <f t="shared" ref="S48" si="732">IF($B48="","",RANK(R48,R$4:R$83,1))</f>
        <v/>
      </c>
      <c r="T48" s="218" t="str">
        <f>IF(PÚ!B48="","",PÚ!B48)</f>
        <v/>
      </c>
      <c r="U48" t="str">
        <f>IF(T48="","",PÚ!H48)</f>
        <v/>
      </c>
      <c r="V48" s="218" t="str">
        <f t="shared" ref="V48" si="733">IF(T48="","",MIN(U48:U49)+MAX(U48:U49)/1000000)</f>
        <v/>
      </c>
      <c r="W48" s="218" t="str">
        <f t="shared" ref="W48" si="734">IF(T48="","",IF(SUM(V48:V127)=0,0,RANK(V48,V$4:V$83,1)))</f>
        <v/>
      </c>
      <c r="Y48" s="218" t="str">
        <f>IF('PÚ CTIF'!B48:B49="","",'PÚ CTIF'!B48:B49)</f>
        <v/>
      </c>
      <c r="Z48" t="str">
        <f>IF(Y48="","",'PÚ CTIF'!Q48)</f>
        <v/>
      </c>
      <c r="AA48" t="str">
        <f>IF(Y48="","",SUM('PÚ CTIF'!H48:O48))</f>
        <v/>
      </c>
      <c r="AB48" s="218" t="str">
        <f t="shared" ref="AB48" si="735">IF(Y48="","",MIN(Z48:Z49)+MAX(Z48:Z49)/1000000000+INDEX(AA48:AA49,MATCH(MIN(Z48:Z49),Z48:Z49,0),1)/1000000000000000)</f>
        <v/>
      </c>
      <c r="AC48" s="218" t="str">
        <f t="shared" ref="AC48" si="736">IF(Y48="","",RANK(AB48,AB$4:AB$83,1))</f>
        <v/>
      </c>
      <c r="AE48" s="218" t="str">
        <f>IF('4x60'!B48:B49="","",'4x60'!B48:B49)</f>
        <v/>
      </c>
      <c r="AF48" t="str">
        <f>IF(AE48="","",'4x60'!H48)</f>
        <v/>
      </c>
      <c r="AG48" s="218" t="str">
        <f t="shared" ref="AG48" si="737">IF(AE48="","",MIN(AF48:AF49)+MAX(AF48:AF49)/1000000)</f>
        <v/>
      </c>
      <c r="AH48" s="218" t="str">
        <f t="shared" ref="AH48" si="738">IF(AE48="","",IF(SUM(AG48:AG127)=0,0,RANK(AG48,AG$4:AG$83,1)))</f>
        <v/>
      </c>
      <c r="AJ48" s="218" t="str">
        <f>IF('štafeta CTIF'!B48:B49="","",'štafeta CTIF'!B48:B49)</f>
        <v/>
      </c>
      <c r="AK48" t="str">
        <f>IF(AJ48="","",'štafeta CTIF'!M48)</f>
        <v/>
      </c>
      <c r="AL48" t="str">
        <f>IF(AJ48="","",SUM('štafeta CTIF'!H48:K48))</f>
        <v/>
      </c>
      <c r="AM48" s="218" t="str">
        <f t="shared" ref="AM48" si="739">IF(AJ48="","",MIN(AK48:AK49)+MAX(AK48:AK49)/1000000000+INDEX(AL48:AL49,MATCH(MIN(AK48:AK49),AK48:AK49,0),1)/1000000000000000)</f>
        <v/>
      </c>
      <c r="AN48" s="218" t="str">
        <f t="shared" ref="AN48" si="740">IF(AJ48="","",RANK(AM48,AM$4:AM$83,1))</f>
        <v/>
      </c>
      <c r="AP48" s="218" t="str">
        <f>IF('štafeta dvojic'!B48:B49="","",'štafeta dvojic'!B48:B49)</f>
        <v/>
      </c>
      <c r="AQ48" t="str">
        <f>IF(AP48="","",'štafeta dvojic'!T48)</f>
        <v/>
      </c>
      <c r="AR48" t="str">
        <f>IF(AP48="","",SUM('štafeta dvojic'!H48:R48))</f>
        <v/>
      </c>
      <c r="AS48" s="218" t="str">
        <f t="shared" ref="AS48" si="741">IF(AP48="","",MIN(AQ48:AQ49)+MAX(AQ48:AQ49)/1000000000+INDEX(AR48:AR49,MATCH(MIN(AQ48:AQ49),AQ48:AQ49,0),1)/1000000000000000)</f>
        <v/>
      </c>
      <c r="AT48" s="218" t="str">
        <f t="shared" ref="AT48" si="742">IF(AP48="","",RANK(AS48,AS$4:AS$83,1))</f>
        <v/>
      </c>
    </row>
    <row r="49" spans="1:46">
      <c r="A49" s="218"/>
      <c r="B49" s="218"/>
      <c r="C49" s="3" t="str">
        <f t="shared" ref="C49" si="743">IF(B48="","",U49)</f>
        <v/>
      </c>
      <c r="D49" s="218"/>
      <c r="E49" s="3" t="str">
        <f t="shared" ref="E49" si="744">IF(B48="","",Z49)</f>
        <v/>
      </c>
      <c r="F49" s="3" t="str">
        <f t="shared" ref="F49" si="745">IF(C48="","",AA49)</f>
        <v/>
      </c>
      <c r="G49" s="218"/>
      <c r="H49" s="3" t="str">
        <f t="shared" ref="H49" si="746">IF($B48="","",AF49)</f>
        <v/>
      </c>
      <c r="I49" s="218"/>
      <c r="J49" s="3" t="str">
        <f t="shared" ref="J49" si="747">IF($B48="","",AK49)</f>
        <v/>
      </c>
      <c r="K49" s="3" t="str">
        <f t="shared" ref="K49" si="748">IF($B48="","",AL49)</f>
        <v/>
      </c>
      <c r="L49" s="218"/>
      <c r="M49" s="3" t="str">
        <f t="shared" ref="M49" si="749">IF($B48="","",AQ49)</f>
        <v/>
      </c>
      <c r="N49" s="3" t="str">
        <f t="shared" ref="N49" si="750">IF($B48="","",AR49)</f>
        <v/>
      </c>
      <c r="O49" s="218"/>
      <c r="P49" s="218"/>
      <c r="Q49" s="218"/>
      <c r="R49" s="218"/>
      <c r="S49" s="218"/>
      <c r="T49" s="218"/>
      <c r="U49" t="str">
        <f>IF(T48="","",PÚ!H49)</f>
        <v/>
      </c>
      <c r="V49" s="218"/>
      <c r="W49" s="218"/>
      <c r="Y49" s="218"/>
      <c r="Z49" t="str">
        <f>IF(Y48="","",'PÚ CTIF'!Q49)</f>
        <v/>
      </c>
      <c r="AA49" t="str">
        <f>IF(Y48="","",SUM('PÚ CTIF'!H49:O49))</f>
        <v/>
      </c>
      <c r="AB49" s="218"/>
      <c r="AC49" s="218"/>
      <c r="AE49" s="218"/>
      <c r="AF49" t="str">
        <f>IF(AE48="","",'4x60'!H49)</f>
        <v/>
      </c>
      <c r="AG49" s="218"/>
      <c r="AH49" s="218"/>
      <c r="AJ49" s="218"/>
      <c r="AK49" t="str">
        <f>IF(AJ48="","",'štafeta CTIF'!M49)</f>
        <v/>
      </c>
      <c r="AL49" t="str">
        <f>IF(AJ48="","",SUM('štafeta CTIF'!H49:K49))</f>
        <v/>
      </c>
      <c r="AM49" s="218"/>
      <c r="AN49" s="218"/>
      <c r="AP49" s="218"/>
      <c r="AQ49" t="str">
        <f>IF(AP48="","",'štafeta dvojic'!T49)</f>
        <v/>
      </c>
      <c r="AR49" t="str">
        <f>IF(AP48="","",SUM('štafeta dvojic'!H49:R49))</f>
        <v/>
      </c>
      <c r="AS49" s="218"/>
      <c r="AT49" s="218"/>
    </row>
    <row r="50" spans="1:46">
      <c r="A50" s="218" t="str">
        <f>IF(startovka!A50="","",startovka!A50)</f>
        <v/>
      </c>
      <c r="B50" s="218" t="str">
        <f>IF(startovka!B50="","",startovka!B50)</f>
        <v/>
      </c>
      <c r="C50" s="3" t="str">
        <f t="shared" ref="C50" si="751">IF($B50="","",U50)</f>
        <v/>
      </c>
      <c r="D50" s="218" t="str">
        <f t="shared" ref="D50" si="752">IF(B50="","",W50)</f>
        <v/>
      </c>
      <c r="E50" s="3" t="str">
        <f t="shared" ref="E50" si="753">IF(B50="","",Z50)</f>
        <v/>
      </c>
      <c r="F50" s="3" t="str">
        <f t="shared" ref="F50" si="754">IF(C50="","",AA50)</f>
        <v/>
      </c>
      <c r="G50" s="218" t="str">
        <f t="shared" ref="G50" si="755">IF($B50="","",IF(ISNUMBER(AC50),AC50,0))</f>
        <v/>
      </c>
      <c r="H50" s="3" t="str">
        <f t="shared" ref="H50" si="756">IF($B50="","",AF50)</f>
        <v/>
      </c>
      <c r="I50" s="218" t="str">
        <f t="shared" ref="I50" si="757">IF($B50="","",IF(ISNUMBER(AH50),AH50,0))</f>
        <v/>
      </c>
      <c r="J50" s="3" t="str">
        <f t="shared" ref="J50" si="758">IF($B50="","",AK50)</f>
        <v/>
      </c>
      <c r="K50" s="3" t="str">
        <f t="shared" ref="K50" si="759">IF($B50="","",AL50)</f>
        <v/>
      </c>
      <c r="L50" s="218" t="str">
        <f t="shared" ref="L50" si="760">IF($B50="","",IF(ISNUMBER(AN50),AN50,0))</f>
        <v/>
      </c>
      <c r="M50" s="3" t="str">
        <f t="shared" ref="M50" si="761">IF($B50="","",AQ50)</f>
        <v/>
      </c>
      <c r="N50" s="3" t="str">
        <f t="shared" ref="N50" si="762">IF($B50="","",AR50)</f>
        <v/>
      </c>
      <c r="O50" s="218" t="str">
        <f t="shared" ref="O50" si="763">IF(B50="","",IF(ISNUMBER(AT50),AT50,0))</f>
        <v/>
      </c>
      <c r="P50" s="218" t="str">
        <f t="shared" ref="P50" si="764">IF(B50="","",D50*1.001+G50*1.00001+I50*1.0000001+L50*1.000000001+O50)</f>
        <v/>
      </c>
      <c r="Q50" s="218" t="str">
        <f t="shared" ref="Q50" si="765">IF(B50="","",RANK(P50,P$4:P$83,1))</f>
        <v/>
      </c>
      <c r="R50" s="218" t="str">
        <f t="shared" si="85"/>
        <v/>
      </c>
      <c r="S50" s="218" t="str">
        <f t="shared" ref="S50" si="766">IF($B50="","",RANK(R50,R$4:R$83,1))</f>
        <v/>
      </c>
      <c r="T50" s="218" t="str">
        <f>IF(PÚ!B50="","",PÚ!B50)</f>
        <v/>
      </c>
      <c r="U50" t="str">
        <f>IF(T50="","",PÚ!H50)</f>
        <v/>
      </c>
      <c r="V50" s="218" t="str">
        <f t="shared" ref="V50" si="767">IF(T50="","",MIN(U50:U51)+MAX(U50:U51)/1000000)</f>
        <v/>
      </c>
      <c r="W50" s="218" t="str">
        <f t="shared" ref="W50" si="768">IF(T50="","",IF(SUM(V50:V129)=0,0,RANK(V50,V$4:V$83,1)))</f>
        <v/>
      </c>
      <c r="Y50" s="218" t="str">
        <f>IF('PÚ CTIF'!B50:B51="","",'PÚ CTIF'!B50:B51)</f>
        <v/>
      </c>
      <c r="Z50" t="str">
        <f>IF(Y50="","",'PÚ CTIF'!Q50)</f>
        <v/>
      </c>
      <c r="AA50" t="str">
        <f>IF(Y50="","",SUM('PÚ CTIF'!H50:O50))</f>
        <v/>
      </c>
      <c r="AB50" s="218" t="str">
        <f t="shared" ref="AB50" si="769">IF(Y50="","",MIN(Z50:Z51)+MAX(Z50:Z51)/1000000000+INDEX(AA50:AA51,MATCH(MIN(Z50:Z51),Z50:Z51,0),1)/1000000000000000)</f>
        <v/>
      </c>
      <c r="AC50" s="218" t="str">
        <f t="shared" ref="AC50" si="770">IF(Y50="","",RANK(AB50,AB$4:AB$83,1))</f>
        <v/>
      </c>
      <c r="AE50" s="218" t="str">
        <f>IF('4x60'!B50:B51="","",'4x60'!B50:B51)</f>
        <v/>
      </c>
      <c r="AF50" t="str">
        <f>IF(AE50="","",'4x60'!H50)</f>
        <v/>
      </c>
      <c r="AG50" s="218" t="str">
        <f t="shared" ref="AG50" si="771">IF(AE50="","",MIN(AF50:AF51)+MAX(AF50:AF51)/1000000)</f>
        <v/>
      </c>
      <c r="AH50" s="218" t="str">
        <f t="shared" ref="AH50" si="772">IF(AE50="","",IF(SUM(AG50:AG129)=0,0,RANK(AG50,AG$4:AG$83,1)))</f>
        <v/>
      </c>
      <c r="AJ50" s="218" t="str">
        <f>IF('štafeta CTIF'!B50:B51="","",'štafeta CTIF'!B50:B51)</f>
        <v/>
      </c>
      <c r="AK50" t="str">
        <f>IF(AJ50="","",'štafeta CTIF'!M50)</f>
        <v/>
      </c>
      <c r="AL50" t="str">
        <f>IF(AJ50="","",SUM('štafeta CTIF'!H50:K50))</f>
        <v/>
      </c>
      <c r="AM50" s="218" t="str">
        <f t="shared" ref="AM50" si="773">IF(AJ50="","",MIN(AK50:AK51)+MAX(AK50:AK51)/1000000000+INDEX(AL50:AL51,MATCH(MIN(AK50:AK51),AK50:AK51,0),1)/1000000000000000)</f>
        <v/>
      </c>
      <c r="AN50" s="218" t="str">
        <f t="shared" ref="AN50" si="774">IF(AJ50="","",RANK(AM50,AM$4:AM$83,1))</f>
        <v/>
      </c>
      <c r="AP50" s="218" t="str">
        <f>IF('štafeta dvojic'!B50:B51="","",'štafeta dvojic'!B50:B51)</f>
        <v/>
      </c>
      <c r="AQ50" t="str">
        <f>IF(AP50="","",'štafeta dvojic'!T50)</f>
        <v/>
      </c>
      <c r="AR50" t="str">
        <f>IF(AP50="","",SUM('štafeta dvojic'!H50:R50))</f>
        <v/>
      </c>
      <c r="AS50" s="218" t="str">
        <f t="shared" ref="AS50" si="775">IF(AP50="","",MIN(AQ50:AQ51)+MAX(AQ50:AQ51)/1000000000+INDEX(AR50:AR51,MATCH(MIN(AQ50:AQ51),AQ50:AQ51,0),1)/1000000000000000)</f>
        <v/>
      </c>
      <c r="AT50" s="218" t="str">
        <f t="shared" ref="AT50" si="776">IF(AP50="","",RANK(AS50,AS$4:AS$83,1))</f>
        <v/>
      </c>
    </row>
    <row r="51" spans="1:46">
      <c r="A51" s="218"/>
      <c r="B51" s="218"/>
      <c r="C51" s="3" t="str">
        <f t="shared" ref="C51" si="777">IF(B50="","",U51)</f>
        <v/>
      </c>
      <c r="D51" s="218"/>
      <c r="E51" s="3" t="str">
        <f t="shared" ref="E51" si="778">IF(B50="","",Z51)</f>
        <v/>
      </c>
      <c r="F51" s="3" t="str">
        <f t="shared" ref="F51" si="779">IF(C50="","",AA51)</f>
        <v/>
      </c>
      <c r="G51" s="218"/>
      <c r="H51" s="3" t="str">
        <f t="shared" ref="H51" si="780">IF($B50="","",AF51)</f>
        <v/>
      </c>
      <c r="I51" s="218"/>
      <c r="J51" s="3" t="str">
        <f t="shared" ref="J51" si="781">IF($B50="","",AK51)</f>
        <v/>
      </c>
      <c r="K51" s="3" t="str">
        <f t="shared" ref="K51" si="782">IF($B50="","",AL51)</f>
        <v/>
      </c>
      <c r="L51" s="218"/>
      <c r="M51" s="3" t="str">
        <f t="shared" ref="M51" si="783">IF($B50="","",AQ51)</f>
        <v/>
      </c>
      <c r="N51" s="3" t="str">
        <f t="shared" ref="N51" si="784">IF($B50="","",AR51)</f>
        <v/>
      </c>
      <c r="O51" s="218"/>
      <c r="P51" s="218"/>
      <c r="Q51" s="218"/>
      <c r="R51" s="218"/>
      <c r="S51" s="218"/>
      <c r="T51" s="218"/>
      <c r="U51" t="str">
        <f>IF(T50="","",PÚ!H51)</f>
        <v/>
      </c>
      <c r="V51" s="218"/>
      <c r="W51" s="218"/>
      <c r="Y51" s="218"/>
      <c r="Z51" t="str">
        <f>IF(Y50="","",'PÚ CTIF'!Q51)</f>
        <v/>
      </c>
      <c r="AA51" t="str">
        <f>IF(Y50="","",SUM('PÚ CTIF'!H51:O51))</f>
        <v/>
      </c>
      <c r="AB51" s="218"/>
      <c r="AC51" s="218"/>
      <c r="AE51" s="218"/>
      <c r="AF51" t="str">
        <f>IF(AE50="","",'4x60'!H51)</f>
        <v/>
      </c>
      <c r="AG51" s="218"/>
      <c r="AH51" s="218"/>
      <c r="AJ51" s="218"/>
      <c r="AK51" t="str">
        <f>IF(AJ50="","",'štafeta CTIF'!M51)</f>
        <v/>
      </c>
      <c r="AL51" t="str">
        <f>IF(AJ50="","",SUM('štafeta CTIF'!H51:K51))</f>
        <v/>
      </c>
      <c r="AM51" s="218"/>
      <c r="AN51" s="218"/>
      <c r="AP51" s="218"/>
      <c r="AQ51" t="str">
        <f>IF(AP50="","",'štafeta dvojic'!T51)</f>
        <v/>
      </c>
      <c r="AR51" t="str">
        <f>IF(AP50="","",SUM('štafeta dvojic'!H51:R51))</f>
        <v/>
      </c>
      <c r="AS51" s="218"/>
      <c r="AT51" s="218"/>
    </row>
    <row r="52" spans="1:46">
      <c r="A52" s="218" t="str">
        <f>IF(startovka!A52="","",startovka!A52)</f>
        <v/>
      </c>
      <c r="B52" s="218" t="str">
        <f>IF(startovka!B52="","",startovka!B52)</f>
        <v/>
      </c>
      <c r="C52" s="3" t="str">
        <f t="shared" ref="C52" si="785">IF($B52="","",U52)</f>
        <v/>
      </c>
      <c r="D52" s="218" t="str">
        <f t="shared" ref="D52" si="786">IF(B52="","",W52)</f>
        <v/>
      </c>
      <c r="E52" s="3" t="str">
        <f t="shared" ref="E52" si="787">IF(B52="","",Z52)</f>
        <v/>
      </c>
      <c r="F52" s="3" t="str">
        <f t="shared" ref="F52" si="788">IF(C52="","",AA52)</f>
        <v/>
      </c>
      <c r="G52" s="218" t="str">
        <f t="shared" ref="G52" si="789">IF($B52="","",IF(ISNUMBER(AC52),AC52,0))</f>
        <v/>
      </c>
      <c r="H52" s="3" t="str">
        <f t="shared" ref="H52" si="790">IF($B52="","",AF52)</f>
        <v/>
      </c>
      <c r="I52" s="218" t="str">
        <f t="shared" ref="I52" si="791">IF($B52="","",IF(ISNUMBER(AH52),AH52,0))</f>
        <v/>
      </c>
      <c r="J52" s="3" t="str">
        <f t="shared" ref="J52" si="792">IF($B52="","",AK52)</f>
        <v/>
      </c>
      <c r="K52" s="3" t="str">
        <f t="shared" ref="K52" si="793">IF($B52="","",AL52)</f>
        <v/>
      </c>
      <c r="L52" s="218" t="str">
        <f t="shared" ref="L52" si="794">IF($B52="","",IF(ISNUMBER(AN52),AN52,0))</f>
        <v/>
      </c>
      <c r="M52" s="3" t="str">
        <f t="shared" ref="M52" si="795">IF($B52="","",AQ52)</f>
        <v/>
      </c>
      <c r="N52" s="3" t="str">
        <f t="shared" ref="N52" si="796">IF($B52="","",AR52)</f>
        <v/>
      </c>
      <c r="O52" s="218" t="str">
        <f t="shared" ref="O52" si="797">IF(B52="","",IF(ISNUMBER(AT52),AT52,0))</f>
        <v/>
      </c>
      <c r="P52" s="218" t="str">
        <f t="shared" ref="P52" si="798">IF(B52="","",D52*1.001+G52*1.00001+I52*1.0000001+L52*1.000000001+O52)</f>
        <v/>
      </c>
      <c r="Q52" s="218" t="str">
        <f t="shared" ref="Q52" si="799">IF(B52="","",RANK(P52,P$4:P$83,1))</f>
        <v/>
      </c>
      <c r="R52" s="218" t="str">
        <f t="shared" si="85"/>
        <v/>
      </c>
      <c r="S52" s="218" t="str">
        <f t="shared" ref="S52" si="800">IF($B52="","",RANK(R52,R$4:R$83,1))</f>
        <v/>
      </c>
      <c r="T52" s="218" t="str">
        <f>IF(PÚ!B52="","",PÚ!B52)</f>
        <v/>
      </c>
      <c r="U52" t="str">
        <f>IF(T52="","",PÚ!H52)</f>
        <v/>
      </c>
      <c r="V52" s="218" t="str">
        <f t="shared" ref="V52" si="801">IF(T52="","",MIN(U52:U53)+MAX(U52:U53)/1000000)</f>
        <v/>
      </c>
      <c r="W52" s="218" t="str">
        <f t="shared" ref="W52" si="802">IF(T52="","",IF(SUM(V52:V131)=0,0,RANK(V52,V$4:V$83,1)))</f>
        <v/>
      </c>
      <c r="Y52" s="218" t="str">
        <f>IF('PÚ CTIF'!B52:B53="","",'PÚ CTIF'!B52:B53)</f>
        <v/>
      </c>
      <c r="Z52" t="str">
        <f>IF(Y52="","",'PÚ CTIF'!Q52)</f>
        <v/>
      </c>
      <c r="AA52" t="str">
        <f>IF(Y52="","",SUM('PÚ CTIF'!H52:O52))</f>
        <v/>
      </c>
      <c r="AB52" s="218" t="str">
        <f t="shared" ref="AB52" si="803">IF(Y52="","",MIN(Z52:Z53)+MAX(Z52:Z53)/1000000000+INDEX(AA52:AA53,MATCH(MIN(Z52:Z53),Z52:Z53,0),1)/1000000000000000)</f>
        <v/>
      </c>
      <c r="AC52" s="218" t="str">
        <f t="shared" ref="AC52" si="804">IF(Y52="","",RANK(AB52,AB$4:AB$83,1))</f>
        <v/>
      </c>
      <c r="AE52" s="218" t="str">
        <f>IF('4x60'!B52:B53="","",'4x60'!B52:B53)</f>
        <v/>
      </c>
      <c r="AF52" t="str">
        <f>IF(AE52="","",'4x60'!H52)</f>
        <v/>
      </c>
      <c r="AG52" s="218" t="str">
        <f t="shared" ref="AG52" si="805">IF(AE52="","",MIN(AF52:AF53)+MAX(AF52:AF53)/1000000)</f>
        <v/>
      </c>
      <c r="AH52" s="218" t="str">
        <f t="shared" ref="AH52" si="806">IF(AE52="","",IF(SUM(AG52:AG131)=0,0,RANK(AG52,AG$4:AG$83,1)))</f>
        <v/>
      </c>
      <c r="AJ52" s="218" t="str">
        <f>IF('štafeta CTIF'!B52:B53="","",'štafeta CTIF'!B52:B53)</f>
        <v/>
      </c>
      <c r="AK52" t="str">
        <f>IF(AJ52="","",'štafeta CTIF'!M52)</f>
        <v/>
      </c>
      <c r="AL52" t="str">
        <f>IF(AJ52="","",SUM('štafeta CTIF'!H52:K52))</f>
        <v/>
      </c>
      <c r="AM52" s="218" t="str">
        <f t="shared" ref="AM52" si="807">IF(AJ52="","",MIN(AK52:AK53)+MAX(AK52:AK53)/1000000000+INDEX(AL52:AL53,MATCH(MIN(AK52:AK53),AK52:AK53,0),1)/1000000000000000)</f>
        <v/>
      </c>
      <c r="AN52" s="218" t="str">
        <f t="shared" ref="AN52" si="808">IF(AJ52="","",RANK(AM52,AM$4:AM$83,1))</f>
        <v/>
      </c>
      <c r="AP52" s="218" t="str">
        <f>IF('štafeta dvojic'!B52:B53="","",'štafeta dvojic'!B52:B53)</f>
        <v/>
      </c>
      <c r="AQ52" t="str">
        <f>IF(AP52="","",'štafeta dvojic'!T52)</f>
        <v/>
      </c>
      <c r="AR52" t="str">
        <f>IF(AP52="","",SUM('štafeta dvojic'!H52:R52))</f>
        <v/>
      </c>
      <c r="AS52" s="218" t="str">
        <f t="shared" ref="AS52" si="809">IF(AP52="","",MIN(AQ52:AQ53)+MAX(AQ52:AQ53)/1000000000+INDEX(AR52:AR53,MATCH(MIN(AQ52:AQ53),AQ52:AQ53,0),1)/1000000000000000)</f>
        <v/>
      </c>
      <c r="AT52" s="218" t="str">
        <f t="shared" ref="AT52" si="810">IF(AP52="","",RANK(AS52,AS$4:AS$83,1))</f>
        <v/>
      </c>
    </row>
    <row r="53" spans="1:46">
      <c r="A53" s="218"/>
      <c r="B53" s="218"/>
      <c r="C53" s="3" t="str">
        <f t="shared" ref="C53" si="811">IF(B52="","",U53)</f>
        <v/>
      </c>
      <c r="D53" s="218"/>
      <c r="E53" s="3" t="str">
        <f t="shared" ref="E53" si="812">IF(B52="","",Z53)</f>
        <v/>
      </c>
      <c r="F53" s="3" t="str">
        <f t="shared" ref="F53" si="813">IF(C52="","",AA53)</f>
        <v/>
      </c>
      <c r="G53" s="218"/>
      <c r="H53" s="3" t="str">
        <f t="shared" ref="H53" si="814">IF($B52="","",AF53)</f>
        <v/>
      </c>
      <c r="I53" s="218"/>
      <c r="J53" s="3" t="str">
        <f t="shared" ref="J53" si="815">IF($B52="","",AK53)</f>
        <v/>
      </c>
      <c r="K53" s="3" t="str">
        <f t="shared" ref="K53" si="816">IF($B52="","",AL53)</f>
        <v/>
      </c>
      <c r="L53" s="218"/>
      <c r="M53" s="3" t="str">
        <f t="shared" ref="M53" si="817">IF($B52="","",AQ53)</f>
        <v/>
      </c>
      <c r="N53" s="3" t="str">
        <f t="shared" ref="N53" si="818">IF($B52="","",AR53)</f>
        <v/>
      </c>
      <c r="O53" s="218"/>
      <c r="P53" s="218"/>
      <c r="Q53" s="218"/>
      <c r="R53" s="218"/>
      <c r="S53" s="218"/>
      <c r="T53" s="218"/>
      <c r="U53" t="str">
        <f>IF(T52="","",PÚ!H53)</f>
        <v/>
      </c>
      <c r="V53" s="218"/>
      <c r="W53" s="218"/>
      <c r="Y53" s="218"/>
      <c r="Z53" t="str">
        <f>IF(Y52="","",'PÚ CTIF'!Q53)</f>
        <v/>
      </c>
      <c r="AA53" t="str">
        <f>IF(Y52="","",SUM('PÚ CTIF'!H53:O53))</f>
        <v/>
      </c>
      <c r="AB53" s="218"/>
      <c r="AC53" s="218"/>
      <c r="AE53" s="218"/>
      <c r="AF53" t="str">
        <f>IF(AE52="","",'4x60'!H53)</f>
        <v/>
      </c>
      <c r="AG53" s="218"/>
      <c r="AH53" s="218"/>
      <c r="AJ53" s="218"/>
      <c r="AK53" t="str">
        <f>IF(AJ52="","",'štafeta CTIF'!M53)</f>
        <v/>
      </c>
      <c r="AL53" t="str">
        <f>IF(AJ52="","",SUM('štafeta CTIF'!H53:K53))</f>
        <v/>
      </c>
      <c r="AM53" s="218"/>
      <c r="AN53" s="218"/>
      <c r="AP53" s="218"/>
      <c r="AQ53" t="str">
        <f>IF(AP52="","",'štafeta dvojic'!T53)</f>
        <v/>
      </c>
      <c r="AR53" t="str">
        <f>IF(AP52="","",SUM('štafeta dvojic'!H53:R53))</f>
        <v/>
      </c>
      <c r="AS53" s="218"/>
      <c r="AT53" s="218"/>
    </row>
    <row r="54" spans="1:46">
      <c r="A54" s="218" t="str">
        <f>IF(startovka!A54="","",startovka!A54)</f>
        <v/>
      </c>
      <c r="B54" s="218" t="str">
        <f>IF(startovka!B54="","",startovka!B54)</f>
        <v/>
      </c>
      <c r="C54" s="3" t="str">
        <f t="shared" ref="C54" si="819">IF($B54="","",U54)</f>
        <v/>
      </c>
      <c r="D54" s="218" t="str">
        <f t="shared" ref="D54" si="820">IF(B54="","",W54)</f>
        <v/>
      </c>
      <c r="E54" s="3" t="str">
        <f t="shared" ref="E54" si="821">IF(B54="","",Z54)</f>
        <v/>
      </c>
      <c r="F54" s="3" t="str">
        <f t="shared" ref="F54" si="822">IF(C54="","",AA54)</f>
        <v/>
      </c>
      <c r="G54" s="218" t="str">
        <f t="shared" ref="G54" si="823">IF($B54="","",IF(ISNUMBER(AC54),AC54,0))</f>
        <v/>
      </c>
      <c r="H54" s="3" t="str">
        <f t="shared" ref="H54" si="824">IF($B54="","",AF54)</f>
        <v/>
      </c>
      <c r="I54" s="218" t="str">
        <f t="shared" ref="I54" si="825">IF($B54="","",IF(ISNUMBER(AH54),AH54,0))</f>
        <v/>
      </c>
      <c r="J54" s="3" t="str">
        <f t="shared" ref="J54" si="826">IF($B54="","",AK54)</f>
        <v/>
      </c>
      <c r="K54" s="3" t="str">
        <f t="shared" ref="K54" si="827">IF($B54="","",AL54)</f>
        <v/>
      </c>
      <c r="L54" s="218" t="str">
        <f t="shared" ref="L54" si="828">IF($B54="","",IF(ISNUMBER(AN54),AN54,0))</f>
        <v/>
      </c>
      <c r="M54" s="3" t="str">
        <f t="shared" ref="M54" si="829">IF($B54="","",AQ54)</f>
        <v/>
      </c>
      <c r="N54" s="3" t="str">
        <f t="shared" ref="N54" si="830">IF($B54="","",AR54)</f>
        <v/>
      </c>
      <c r="O54" s="218" t="str">
        <f t="shared" ref="O54" si="831">IF(B54="","",IF(ISNUMBER(AT54),AT54,0))</f>
        <v/>
      </c>
      <c r="P54" s="218" t="str">
        <f t="shared" ref="P54" si="832">IF(B54="","",D54*1.001+G54*1.00001+I54*1.0000001+L54*1.000000001+O54)</f>
        <v/>
      </c>
      <c r="Q54" s="218" t="str">
        <f t="shared" ref="Q54" si="833">IF(B54="","",RANK(P54,P$4:P$83,1))</f>
        <v/>
      </c>
      <c r="R54" s="218" t="str">
        <f t="shared" si="85"/>
        <v/>
      </c>
      <c r="S54" s="218" t="str">
        <f t="shared" ref="S54" si="834">IF($B54="","",RANK(R54,R$4:R$83,1))</f>
        <v/>
      </c>
      <c r="T54" s="218" t="str">
        <f>IF(PÚ!B54="","",PÚ!B54)</f>
        <v/>
      </c>
      <c r="U54" t="str">
        <f>IF(T54="","",PÚ!H54)</f>
        <v/>
      </c>
      <c r="V54" s="218" t="str">
        <f t="shared" ref="V54" si="835">IF(T54="","",MIN(U54:U55)+MAX(U54:U55)/1000000)</f>
        <v/>
      </c>
      <c r="W54" s="218" t="str">
        <f t="shared" ref="W54" si="836">IF(T54="","",IF(SUM(V54:V133)=0,0,RANK(V54,V$4:V$83,1)))</f>
        <v/>
      </c>
      <c r="Y54" s="218" t="str">
        <f>IF('PÚ CTIF'!B54:B55="","",'PÚ CTIF'!B54:B55)</f>
        <v/>
      </c>
      <c r="Z54" t="str">
        <f>IF(Y54="","",'PÚ CTIF'!Q54)</f>
        <v/>
      </c>
      <c r="AA54" t="str">
        <f>IF(Y54="","",SUM('PÚ CTIF'!H54:O54))</f>
        <v/>
      </c>
      <c r="AB54" s="218" t="str">
        <f t="shared" ref="AB54" si="837">IF(Y54="","",MIN(Z54:Z55)+MAX(Z54:Z55)/1000000000+INDEX(AA54:AA55,MATCH(MIN(Z54:Z55),Z54:Z55,0),1)/1000000000000000)</f>
        <v/>
      </c>
      <c r="AC54" s="218" t="str">
        <f t="shared" ref="AC54" si="838">IF(Y54="","",RANK(AB54,AB$4:AB$83,1))</f>
        <v/>
      </c>
      <c r="AE54" s="218" t="str">
        <f>IF('4x60'!B54:B55="","",'4x60'!B54:B55)</f>
        <v/>
      </c>
      <c r="AF54" t="str">
        <f>IF(AE54="","",'4x60'!H54)</f>
        <v/>
      </c>
      <c r="AG54" s="218" t="str">
        <f t="shared" ref="AG54" si="839">IF(AE54="","",MIN(AF54:AF55)+MAX(AF54:AF55)/1000000)</f>
        <v/>
      </c>
      <c r="AH54" s="218" t="str">
        <f t="shared" ref="AH54" si="840">IF(AE54="","",IF(SUM(AG54:AG133)=0,0,RANK(AG54,AG$4:AG$83,1)))</f>
        <v/>
      </c>
      <c r="AJ54" s="218" t="str">
        <f>IF('štafeta CTIF'!B54:B55="","",'štafeta CTIF'!B54:B55)</f>
        <v/>
      </c>
      <c r="AK54" t="str">
        <f>IF(AJ54="","",'štafeta CTIF'!M54)</f>
        <v/>
      </c>
      <c r="AL54" t="str">
        <f>IF(AJ54="","",SUM('štafeta CTIF'!H54:K54))</f>
        <v/>
      </c>
      <c r="AM54" s="218" t="str">
        <f t="shared" ref="AM54" si="841">IF(AJ54="","",MIN(AK54:AK55)+MAX(AK54:AK55)/1000000000+INDEX(AL54:AL55,MATCH(MIN(AK54:AK55),AK54:AK55,0),1)/1000000000000000)</f>
        <v/>
      </c>
      <c r="AN54" s="218" t="str">
        <f t="shared" ref="AN54" si="842">IF(AJ54="","",RANK(AM54,AM$4:AM$83,1))</f>
        <v/>
      </c>
      <c r="AP54" s="218" t="str">
        <f>IF('štafeta dvojic'!B54:B55="","",'štafeta dvojic'!B54:B55)</f>
        <v/>
      </c>
      <c r="AQ54" t="str">
        <f>IF(AP54="","",'štafeta dvojic'!T54)</f>
        <v/>
      </c>
      <c r="AR54" t="str">
        <f>IF(AP54="","",SUM('štafeta dvojic'!H54:R54))</f>
        <v/>
      </c>
      <c r="AS54" s="218" t="str">
        <f t="shared" ref="AS54" si="843">IF(AP54="","",MIN(AQ54:AQ55)+MAX(AQ54:AQ55)/1000000000+INDEX(AR54:AR55,MATCH(MIN(AQ54:AQ55),AQ54:AQ55,0),1)/1000000000000000)</f>
        <v/>
      </c>
      <c r="AT54" s="218" t="str">
        <f t="shared" ref="AT54" si="844">IF(AP54="","",RANK(AS54,AS$4:AS$83,1))</f>
        <v/>
      </c>
    </row>
    <row r="55" spans="1:46">
      <c r="A55" s="218"/>
      <c r="B55" s="218"/>
      <c r="C55" s="3" t="str">
        <f t="shared" ref="C55" si="845">IF(B54="","",U55)</f>
        <v/>
      </c>
      <c r="D55" s="218"/>
      <c r="E55" s="3" t="str">
        <f t="shared" ref="E55" si="846">IF(B54="","",Z55)</f>
        <v/>
      </c>
      <c r="F55" s="3" t="str">
        <f t="shared" ref="F55" si="847">IF(C54="","",AA55)</f>
        <v/>
      </c>
      <c r="G55" s="218"/>
      <c r="H55" s="3" t="str">
        <f t="shared" ref="H55" si="848">IF($B54="","",AF55)</f>
        <v/>
      </c>
      <c r="I55" s="218"/>
      <c r="J55" s="3" t="str">
        <f t="shared" ref="J55" si="849">IF($B54="","",AK55)</f>
        <v/>
      </c>
      <c r="K55" s="3" t="str">
        <f t="shared" ref="K55" si="850">IF($B54="","",AL55)</f>
        <v/>
      </c>
      <c r="L55" s="218"/>
      <c r="M55" s="3" t="str">
        <f t="shared" ref="M55" si="851">IF($B54="","",AQ55)</f>
        <v/>
      </c>
      <c r="N55" s="3" t="str">
        <f t="shared" ref="N55" si="852">IF($B54="","",AR55)</f>
        <v/>
      </c>
      <c r="O55" s="218"/>
      <c r="P55" s="218"/>
      <c r="Q55" s="218"/>
      <c r="R55" s="218"/>
      <c r="S55" s="218"/>
      <c r="T55" s="218"/>
      <c r="U55" t="str">
        <f>IF(T54="","",PÚ!H55)</f>
        <v/>
      </c>
      <c r="V55" s="218"/>
      <c r="W55" s="218"/>
      <c r="Y55" s="218"/>
      <c r="Z55" t="str">
        <f>IF(Y54="","",'PÚ CTIF'!Q55)</f>
        <v/>
      </c>
      <c r="AA55" t="str">
        <f>IF(Y54="","",SUM('PÚ CTIF'!H55:O55))</f>
        <v/>
      </c>
      <c r="AB55" s="218"/>
      <c r="AC55" s="218"/>
      <c r="AE55" s="218"/>
      <c r="AF55" t="str">
        <f>IF(AE54="","",'4x60'!H55)</f>
        <v/>
      </c>
      <c r="AG55" s="218"/>
      <c r="AH55" s="218"/>
      <c r="AJ55" s="218"/>
      <c r="AK55" t="str">
        <f>IF(AJ54="","",'štafeta CTIF'!M55)</f>
        <v/>
      </c>
      <c r="AL55" t="str">
        <f>IF(AJ54="","",SUM('štafeta CTIF'!H55:K55))</f>
        <v/>
      </c>
      <c r="AM55" s="218"/>
      <c r="AN55" s="218"/>
      <c r="AP55" s="218"/>
      <c r="AQ55" t="str">
        <f>IF(AP54="","",'štafeta dvojic'!T55)</f>
        <v/>
      </c>
      <c r="AR55" t="str">
        <f>IF(AP54="","",SUM('štafeta dvojic'!H55:R55))</f>
        <v/>
      </c>
      <c r="AS55" s="218"/>
      <c r="AT55" s="218"/>
    </row>
    <row r="56" spans="1:46">
      <c r="A56" s="218" t="str">
        <f>IF(startovka!A56="","",startovka!A56)</f>
        <v/>
      </c>
      <c r="B56" s="218" t="str">
        <f>IF(startovka!B56="","",startovka!B56)</f>
        <v/>
      </c>
      <c r="C56" s="3" t="str">
        <f t="shared" ref="C56" si="853">IF($B56="","",U56)</f>
        <v/>
      </c>
      <c r="D56" s="218" t="str">
        <f t="shared" ref="D56" si="854">IF(B56="","",W56)</f>
        <v/>
      </c>
      <c r="E56" s="3" t="str">
        <f t="shared" ref="E56" si="855">IF(B56="","",Z56)</f>
        <v/>
      </c>
      <c r="F56" s="3" t="str">
        <f t="shared" ref="F56" si="856">IF(C56="","",AA56)</f>
        <v/>
      </c>
      <c r="G56" s="218" t="str">
        <f t="shared" ref="G56" si="857">IF($B56="","",IF(ISNUMBER(AC56),AC56,0))</f>
        <v/>
      </c>
      <c r="H56" s="3" t="str">
        <f t="shared" ref="H56" si="858">IF($B56="","",AF56)</f>
        <v/>
      </c>
      <c r="I56" s="218" t="str">
        <f t="shared" ref="I56" si="859">IF($B56="","",IF(ISNUMBER(AH56),AH56,0))</f>
        <v/>
      </c>
      <c r="J56" s="3" t="str">
        <f t="shared" ref="J56" si="860">IF($B56="","",AK56)</f>
        <v/>
      </c>
      <c r="K56" s="3" t="str">
        <f t="shared" ref="K56" si="861">IF($B56="","",AL56)</f>
        <v/>
      </c>
      <c r="L56" s="218" t="str">
        <f t="shared" ref="L56" si="862">IF($B56="","",IF(ISNUMBER(AN56),AN56,0))</f>
        <v/>
      </c>
      <c r="M56" s="3" t="str">
        <f t="shared" ref="M56" si="863">IF($B56="","",AQ56)</f>
        <v/>
      </c>
      <c r="N56" s="3" t="str">
        <f t="shared" ref="N56" si="864">IF($B56="","",AR56)</f>
        <v/>
      </c>
      <c r="O56" s="218" t="str">
        <f t="shared" ref="O56" si="865">IF(B56="","",IF(ISNUMBER(AT56),AT56,0))</f>
        <v/>
      </c>
      <c r="P56" s="218" t="str">
        <f t="shared" ref="P56" si="866">IF(B56="","",D56*1.001+G56*1.00001+I56*1.0000001+L56*1.000000001+O56)</f>
        <v/>
      </c>
      <c r="Q56" s="218" t="str">
        <f t="shared" ref="Q56" si="867">IF(B56="","",RANK(P56,P$4:P$83,1))</f>
        <v/>
      </c>
      <c r="R56" s="218" t="str">
        <f t="shared" si="85"/>
        <v/>
      </c>
      <c r="S56" s="218" t="str">
        <f t="shared" ref="S56" si="868">IF($B56="","",RANK(R56,R$4:R$83,1))</f>
        <v/>
      </c>
      <c r="T56" s="218" t="str">
        <f>IF(PÚ!B56="","",PÚ!B56)</f>
        <v/>
      </c>
      <c r="U56" t="str">
        <f>IF(T56="","",PÚ!H56)</f>
        <v/>
      </c>
      <c r="V56" s="218" t="str">
        <f t="shared" ref="V56" si="869">IF(T56="","",MIN(U56:U57)+MAX(U56:U57)/1000000)</f>
        <v/>
      </c>
      <c r="W56" s="218" t="str">
        <f t="shared" ref="W56" si="870">IF(T56="","",IF(SUM(V56:V135)=0,0,RANK(V56,V$4:V$83,1)))</f>
        <v/>
      </c>
      <c r="Y56" s="218" t="str">
        <f>IF('PÚ CTIF'!B56:B57="","",'PÚ CTIF'!B56:B57)</f>
        <v/>
      </c>
      <c r="Z56" t="str">
        <f>IF(Y56="","",'PÚ CTIF'!Q56)</f>
        <v/>
      </c>
      <c r="AA56" t="str">
        <f>IF(Y56="","",SUM('PÚ CTIF'!H56:O56))</f>
        <v/>
      </c>
      <c r="AB56" s="218" t="str">
        <f t="shared" ref="AB56" si="871">IF(Y56="","",MIN(Z56:Z57)+MAX(Z56:Z57)/1000000000+INDEX(AA56:AA57,MATCH(MIN(Z56:Z57),Z56:Z57,0),1)/1000000000000000)</f>
        <v/>
      </c>
      <c r="AC56" s="218" t="str">
        <f t="shared" ref="AC56" si="872">IF(Y56="","",RANK(AB56,AB$4:AB$83,1))</f>
        <v/>
      </c>
      <c r="AE56" s="218" t="str">
        <f>IF('4x60'!B56:B57="","",'4x60'!B56:B57)</f>
        <v/>
      </c>
      <c r="AF56" t="str">
        <f>IF(AE56="","",'4x60'!H56)</f>
        <v/>
      </c>
      <c r="AG56" s="218" t="str">
        <f t="shared" ref="AG56" si="873">IF(AE56="","",MIN(AF56:AF57)+MAX(AF56:AF57)/1000000)</f>
        <v/>
      </c>
      <c r="AH56" s="218" t="str">
        <f t="shared" ref="AH56" si="874">IF(AE56="","",IF(SUM(AG56:AG135)=0,0,RANK(AG56,AG$4:AG$83,1)))</f>
        <v/>
      </c>
      <c r="AJ56" s="218" t="str">
        <f>IF('štafeta CTIF'!B56:B57="","",'štafeta CTIF'!B56:B57)</f>
        <v/>
      </c>
      <c r="AK56" t="str">
        <f>IF(AJ56="","",'štafeta CTIF'!M56)</f>
        <v/>
      </c>
      <c r="AL56" t="str">
        <f>IF(AJ56="","",SUM('štafeta CTIF'!H56:K56))</f>
        <v/>
      </c>
      <c r="AM56" s="218" t="str">
        <f t="shared" ref="AM56" si="875">IF(AJ56="","",MIN(AK56:AK57)+MAX(AK56:AK57)/1000000000+INDEX(AL56:AL57,MATCH(MIN(AK56:AK57),AK56:AK57,0),1)/1000000000000000)</f>
        <v/>
      </c>
      <c r="AN56" s="218" t="str">
        <f t="shared" ref="AN56" si="876">IF(AJ56="","",RANK(AM56,AM$4:AM$83,1))</f>
        <v/>
      </c>
      <c r="AP56" s="218" t="str">
        <f>IF('štafeta dvojic'!B56:B57="","",'štafeta dvojic'!B56:B57)</f>
        <v/>
      </c>
      <c r="AQ56" t="str">
        <f>IF(AP56="","",'štafeta dvojic'!T56)</f>
        <v/>
      </c>
      <c r="AR56" t="str">
        <f>IF(AP56="","",SUM('štafeta dvojic'!H56:R56))</f>
        <v/>
      </c>
      <c r="AS56" s="218" t="str">
        <f t="shared" ref="AS56" si="877">IF(AP56="","",MIN(AQ56:AQ57)+MAX(AQ56:AQ57)/1000000000+INDEX(AR56:AR57,MATCH(MIN(AQ56:AQ57),AQ56:AQ57,0),1)/1000000000000000)</f>
        <v/>
      </c>
      <c r="AT56" s="218" t="str">
        <f t="shared" ref="AT56" si="878">IF(AP56="","",RANK(AS56,AS$4:AS$83,1))</f>
        <v/>
      </c>
    </row>
    <row r="57" spans="1:46">
      <c r="A57" s="218"/>
      <c r="B57" s="218"/>
      <c r="C57" s="3" t="str">
        <f t="shared" ref="C57" si="879">IF(B56="","",U57)</f>
        <v/>
      </c>
      <c r="D57" s="218"/>
      <c r="E57" s="3" t="str">
        <f t="shared" ref="E57" si="880">IF(B56="","",Z57)</f>
        <v/>
      </c>
      <c r="F57" s="3" t="str">
        <f t="shared" ref="F57" si="881">IF(C56="","",AA57)</f>
        <v/>
      </c>
      <c r="G57" s="218"/>
      <c r="H57" s="3" t="str">
        <f t="shared" ref="H57" si="882">IF($B56="","",AF57)</f>
        <v/>
      </c>
      <c r="I57" s="218"/>
      <c r="J57" s="3" t="str">
        <f t="shared" ref="J57" si="883">IF($B56="","",AK57)</f>
        <v/>
      </c>
      <c r="K57" s="3" t="str">
        <f t="shared" ref="K57" si="884">IF($B56="","",AL57)</f>
        <v/>
      </c>
      <c r="L57" s="218"/>
      <c r="M57" s="3" t="str">
        <f t="shared" ref="M57" si="885">IF($B56="","",AQ57)</f>
        <v/>
      </c>
      <c r="N57" s="3" t="str">
        <f t="shared" ref="N57" si="886">IF($B56="","",AR57)</f>
        <v/>
      </c>
      <c r="O57" s="218"/>
      <c r="P57" s="218"/>
      <c r="Q57" s="218"/>
      <c r="R57" s="218"/>
      <c r="S57" s="218"/>
      <c r="T57" s="218"/>
      <c r="U57" t="str">
        <f>IF(T56="","",PÚ!H57)</f>
        <v/>
      </c>
      <c r="V57" s="218"/>
      <c r="W57" s="218"/>
      <c r="Y57" s="218"/>
      <c r="Z57" t="str">
        <f>IF(Y56="","",'PÚ CTIF'!Q57)</f>
        <v/>
      </c>
      <c r="AA57" t="str">
        <f>IF(Y56="","",SUM('PÚ CTIF'!H57:O57))</f>
        <v/>
      </c>
      <c r="AB57" s="218"/>
      <c r="AC57" s="218"/>
      <c r="AE57" s="218"/>
      <c r="AF57" t="str">
        <f>IF(AE56="","",'4x60'!H57)</f>
        <v/>
      </c>
      <c r="AG57" s="218"/>
      <c r="AH57" s="218"/>
      <c r="AJ57" s="218"/>
      <c r="AK57" t="str">
        <f>IF(AJ56="","",'štafeta CTIF'!M57)</f>
        <v/>
      </c>
      <c r="AL57" t="str">
        <f>IF(AJ56="","",SUM('štafeta CTIF'!H57:K57))</f>
        <v/>
      </c>
      <c r="AM57" s="218"/>
      <c r="AN57" s="218"/>
      <c r="AP57" s="218"/>
      <c r="AQ57" t="str">
        <f>IF(AP56="","",'štafeta dvojic'!T57)</f>
        <v/>
      </c>
      <c r="AR57" t="str">
        <f>IF(AP56="","",SUM('štafeta dvojic'!H57:R57))</f>
        <v/>
      </c>
      <c r="AS57" s="218"/>
      <c r="AT57" s="218"/>
    </row>
    <row r="58" spans="1:46">
      <c r="A58" s="218" t="str">
        <f>IF(startovka!A58="","",startovka!A58)</f>
        <v/>
      </c>
      <c r="B58" s="218" t="str">
        <f>IF(startovka!B58="","",startovka!B58)</f>
        <v/>
      </c>
      <c r="C58" s="3" t="str">
        <f t="shared" ref="C58" si="887">IF($B58="","",U58)</f>
        <v/>
      </c>
      <c r="D58" s="218" t="str">
        <f t="shared" ref="D58" si="888">IF(B58="","",W58)</f>
        <v/>
      </c>
      <c r="E58" s="3" t="str">
        <f t="shared" ref="E58" si="889">IF(B58="","",Z58)</f>
        <v/>
      </c>
      <c r="F58" s="3" t="str">
        <f t="shared" ref="F58" si="890">IF(C58="","",AA58)</f>
        <v/>
      </c>
      <c r="G58" s="218" t="str">
        <f t="shared" ref="G58" si="891">IF($B58="","",IF(ISNUMBER(AC58),AC58,0))</f>
        <v/>
      </c>
      <c r="H58" s="3" t="str">
        <f t="shared" ref="H58" si="892">IF($B58="","",AF58)</f>
        <v/>
      </c>
      <c r="I58" s="218" t="str">
        <f t="shared" ref="I58" si="893">IF($B58="","",IF(ISNUMBER(AH58),AH58,0))</f>
        <v/>
      </c>
      <c r="J58" s="3" t="str">
        <f t="shared" ref="J58" si="894">IF($B58="","",AK58)</f>
        <v/>
      </c>
      <c r="K58" s="3" t="str">
        <f t="shared" ref="K58" si="895">IF($B58="","",AL58)</f>
        <v/>
      </c>
      <c r="L58" s="218" t="str">
        <f t="shared" ref="L58" si="896">IF($B58="","",IF(ISNUMBER(AN58),AN58,0))</f>
        <v/>
      </c>
      <c r="M58" s="3" t="str">
        <f t="shared" ref="M58" si="897">IF($B58="","",AQ58)</f>
        <v/>
      </c>
      <c r="N58" s="3" t="str">
        <f t="shared" ref="N58" si="898">IF($B58="","",AR58)</f>
        <v/>
      </c>
      <c r="O58" s="218" t="str">
        <f t="shared" ref="O58" si="899">IF(B58="","",IF(ISNUMBER(AT58),AT58,0))</f>
        <v/>
      </c>
      <c r="P58" s="218" t="str">
        <f t="shared" ref="P58" si="900">IF(B58="","",D58*1.001+G58*1.00001+I58*1.0000001+L58*1.000000001+O58)</f>
        <v/>
      </c>
      <c r="Q58" s="218" t="str">
        <f t="shared" ref="Q58" si="901">IF(B58="","",RANK(P58,P$4:P$83,1))</f>
        <v/>
      </c>
      <c r="R58" s="218" t="str">
        <f t="shared" si="85"/>
        <v/>
      </c>
      <c r="S58" s="218" t="str">
        <f t="shared" ref="S58" si="902">IF($B58="","",RANK(R58,R$4:R$83,1))</f>
        <v/>
      </c>
      <c r="T58" s="218" t="str">
        <f>IF(PÚ!B58="","",PÚ!B58)</f>
        <v/>
      </c>
      <c r="U58" t="str">
        <f>IF(T58="","",PÚ!H58)</f>
        <v/>
      </c>
      <c r="V58" s="218" t="str">
        <f t="shared" ref="V58" si="903">IF(T58="","",MIN(U58:U59)+MAX(U58:U59)/1000000)</f>
        <v/>
      </c>
      <c r="W58" s="218" t="str">
        <f t="shared" ref="W58" si="904">IF(T58="","",IF(SUM(V58:V137)=0,0,RANK(V58,V$4:V$83,1)))</f>
        <v/>
      </c>
      <c r="Y58" s="218" t="str">
        <f>IF('PÚ CTIF'!B58:B59="","",'PÚ CTIF'!B58:B59)</f>
        <v/>
      </c>
      <c r="Z58" t="str">
        <f>IF(Y58="","",'PÚ CTIF'!Q58)</f>
        <v/>
      </c>
      <c r="AA58" t="str">
        <f>IF(Y58="","",SUM('PÚ CTIF'!H58:O58))</f>
        <v/>
      </c>
      <c r="AB58" s="218" t="str">
        <f t="shared" ref="AB58" si="905">IF(Y58="","",MIN(Z58:Z59)+MAX(Z58:Z59)/1000000000+INDEX(AA58:AA59,MATCH(MIN(Z58:Z59),Z58:Z59,0),1)/1000000000000000)</f>
        <v/>
      </c>
      <c r="AC58" s="218" t="str">
        <f t="shared" ref="AC58" si="906">IF(Y58="","",RANK(AB58,AB$4:AB$83,1))</f>
        <v/>
      </c>
      <c r="AE58" s="218" t="str">
        <f>IF('4x60'!B58:B59="","",'4x60'!B58:B59)</f>
        <v/>
      </c>
      <c r="AF58" t="str">
        <f>IF(AE58="","",'4x60'!H58)</f>
        <v/>
      </c>
      <c r="AG58" s="218" t="str">
        <f t="shared" ref="AG58" si="907">IF(AE58="","",MIN(AF58:AF59)+MAX(AF58:AF59)/1000000)</f>
        <v/>
      </c>
      <c r="AH58" s="218" t="str">
        <f t="shared" ref="AH58" si="908">IF(AE58="","",IF(SUM(AG58:AG137)=0,0,RANK(AG58,AG$4:AG$83,1)))</f>
        <v/>
      </c>
      <c r="AJ58" s="218" t="str">
        <f>IF('štafeta CTIF'!B58:B59="","",'štafeta CTIF'!B58:B59)</f>
        <v/>
      </c>
      <c r="AK58" t="str">
        <f>IF(AJ58="","",'štafeta CTIF'!M58)</f>
        <v/>
      </c>
      <c r="AL58" t="str">
        <f>IF(AJ58="","",SUM('štafeta CTIF'!H58:K58))</f>
        <v/>
      </c>
      <c r="AM58" s="218" t="str">
        <f t="shared" ref="AM58" si="909">IF(AJ58="","",MIN(AK58:AK59)+MAX(AK58:AK59)/1000000000+INDEX(AL58:AL59,MATCH(MIN(AK58:AK59),AK58:AK59,0),1)/1000000000000000)</f>
        <v/>
      </c>
      <c r="AN58" s="218" t="str">
        <f t="shared" ref="AN58" si="910">IF(AJ58="","",RANK(AM58,AM$4:AM$83,1))</f>
        <v/>
      </c>
      <c r="AP58" s="218" t="str">
        <f>IF('štafeta dvojic'!B58:B59="","",'štafeta dvojic'!B58:B59)</f>
        <v/>
      </c>
      <c r="AQ58" t="str">
        <f>IF(AP58="","",'štafeta dvojic'!T58)</f>
        <v/>
      </c>
      <c r="AR58" t="str">
        <f>IF(AP58="","",SUM('štafeta dvojic'!H58:R58))</f>
        <v/>
      </c>
      <c r="AS58" s="218" t="str">
        <f t="shared" ref="AS58" si="911">IF(AP58="","",MIN(AQ58:AQ59)+MAX(AQ58:AQ59)/1000000000+INDEX(AR58:AR59,MATCH(MIN(AQ58:AQ59),AQ58:AQ59,0),1)/1000000000000000)</f>
        <v/>
      </c>
      <c r="AT58" s="218" t="str">
        <f t="shared" ref="AT58" si="912">IF(AP58="","",RANK(AS58,AS$4:AS$83,1))</f>
        <v/>
      </c>
    </row>
    <row r="59" spans="1:46">
      <c r="A59" s="218"/>
      <c r="B59" s="218"/>
      <c r="C59" s="3" t="str">
        <f t="shared" ref="C59" si="913">IF(B58="","",U59)</f>
        <v/>
      </c>
      <c r="D59" s="218"/>
      <c r="E59" s="3" t="str">
        <f t="shared" ref="E59" si="914">IF(B58="","",Z59)</f>
        <v/>
      </c>
      <c r="F59" s="3" t="str">
        <f t="shared" ref="F59" si="915">IF(C58="","",AA59)</f>
        <v/>
      </c>
      <c r="G59" s="218"/>
      <c r="H59" s="3" t="str">
        <f t="shared" ref="H59" si="916">IF($B58="","",AF59)</f>
        <v/>
      </c>
      <c r="I59" s="218"/>
      <c r="J59" s="3" t="str">
        <f t="shared" ref="J59" si="917">IF($B58="","",AK59)</f>
        <v/>
      </c>
      <c r="K59" s="3" t="str">
        <f t="shared" ref="K59" si="918">IF($B58="","",AL59)</f>
        <v/>
      </c>
      <c r="L59" s="218"/>
      <c r="M59" s="3" t="str">
        <f t="shared" ref="M59" si="919">IF($B58="","",AQ59)</f>
        <v/>
      </c>
      <c r="N59" s="3" t="str">
        <f t="shared" ref="N59" si="920">IF($B58="","",AR59)</f>
        <v/>
      </c>
      <c r="O59" s="218"/>
      <c r="P59" s="218"/>
      <c r="Q59" s="218"/>
      <c r="R59" s="218"/>
      <c r="S59" s="218"/>
      <c r="T59" s="218"/>
      <c r="U59" t="str">
        <f>IF(T58="","",PÚ!H59)</f>
        <v/>
      </c>
      <c r="V59" s="218"/>
      <c r="W59" s="218"/>
      <c r="Y59" s="218"/>
      <c r="Z59" t="str">
        <f>IF(Y58="","",'PÚ CTIF'!Q59)</f>
        <v/>
      </c>
      <c r="AA59" t="str">
        <f>IF(Y58="","",SUM('PÚ CTIF'!H59:O59))</f>
        <v/>
      </c>
      <c r="AB59" s="218"/>
      <c r="AC59" s="218"/>
      <c r="AE59" s="218"/>
      <c r="AF59" t="str">
        <f>IF(AE58="","",'4x60'!H59)</f>
        <v/>
      </c>
      <c r="AG59" s="218"/>
      <c r="AH59" s="218"/>
      <c r="AJ59" s="218"/>
      <c r="AK59" t="str">
        <f>IF(AJ58="","",'štafeta CTIF'!M59)</f>
        <v/>
      </c>
      <c r="AL59" t="str">
        <f>IF(AJ58="","",SUM('štafeta CTIF'!H59:K59))</f>
        <v/>
      </c>
      <c r="AM59" s="218"/>
      <c r="AN59" s="218"/>
      <c r="AP59" s="218"/>
      <c r="AQ59" t="str">
        <f>IF(AP58="","",'štafeta dvojic'!T59)</f>
        <v/>
      </c>
      <c r="AR59" t="str">
        <f>IF(AP58="","",SUM('štafeta dvojic'!H59:R59))</f>
        <v/>
      </c>
      <c r="AS59" s="218"/>
      <c r="AT59" s="218"/>
    </row>
    <row r="60" spans="1:46">
      <c r="A60" s="218" t="str">
        <f>IF(startovka!A60="","",startovka!A60)</f>
        <v/>
      </c>
      <c r="B60" s="218" t="str">
        <f>IF(startovka!B60="","",startovka!B60)</f>
        <v/>
      </c>
      <c r="C60" s="3" t="str">
        <f t="shared" ref="C60" si="921">IF($B60="","",U60)</f>
        <v/>
      </c>
      <c r="D60" s="218" t="str">
        <f t="shared" ref="D60" si="922">IF(B60="","",W60)</f>
        <v/>
      </c>
      <c r="E60" s="3" t="str">
        <f t="shared" ref="E60" si="923">IF(B60="","",Z60)</f>
        <v/>
      </c>
      <c r="F60" s="3" t="str">
        <f t="shared" ref="F60" si="924">IF(C60="","",AA60)</f>
        <v/>
      </c>
      <c r="G60" s="218" t="str">
        <f t="shared" ref="G60" si="925">IF($B60="","",IF(ISNUMBER(AC60),AC60,0))</f>
        <v/>
      </c>
      <c r="H60" s="3" t="str">
        <f t="shared" ref="H60" si="926">IF($B60="","",AF60)</f>
        <v/>
      </c>
      <c r="I60" s="218" t="str">
        <f t="shared" ref="I60" si="927">IF($B60="","",IF(ISNUMBER(AH60),AH60,0))</f>
        <v/>
      </c>
      <c r="J60" s="3" t="str">
        <f t="shared" ref="J60" si="928">IF($B60="","",AK60)</f>
        <v/>
      </c>
      <c r="K60" s="3" t="str">
        <f t="shared" ref="K60" si="929">IF($B60="","",AL60)</f>
        <v/>
      </c>
      <c r="L60" s="218" t="str">
        <f t="shared" ref="L60" si="930">IF($B60="","",IF(ISNUMBER(AN60),AN60,0))</f>
        <v/>
      </c>
      <c r="M60" s="3" t="str">
        <f t="shared" ref="M60" si="931">IF($B60="","",AQ60)</f>
        <v/>
      </c>
      <c r="N60" s="3" t="str">
        <f t="shared" ref="N60" si="932">IF($B60="","",AR60)</f>
        <v/>
      </c>
      <c r="O60" s="218" t="str">
        <f t="shared" ref="O60" si="933">IF(B60="","",IF(ISNUMBER(AT60),AT60,0))</f>
        <v/>
      </c>
      <c r="P60" s="218" t="str">
        <f t="shared" ref="P60" si="934">IF(B60="","",D60*1.001+G60*1.00001+I60*1.0000001+L60*1.000000001+O60)</f>
        <v/>
      </c>
      <c r="Q60" s="218" t="str">
        <f t="shared" ref="Q60" si="935">IF(B60="","",RANK(P60,P$4:P$83,1))</f>
        <v/>
      </c>
      <c r="R60" s="218" t="str">
        <f t="shared" si="85"/>
        <v/>
      </c>
      <c r="S60" s="218" t="str">
        <f t="shared" ref="S60" si="936">IF($B60="","",RANK(R60,R$4:R$83,1))</f>
        <v/>
      </c>
      <c r="T60" s="218" t="str">
        <f>IF(PÚ!B60="","",PÚ!B60)</f>
        <v/>
      </c>
      <c r="U60" t="str">
        <f>IF(T60="","",PÚ!H60)</f>
        <v/>
      </c>
      <c r="V60" s="218" t="str">
        <f t="shared" ref="V60" si="937">IF(T60="","",MIN(U60:U61)+MAX(U60:U61)/1000000)</f>
        <v/>
      </c>
      <c r="W60" s="218" t="str">
        <f t="shared" ref="W60" si="938">IF(T60="","",IF(SUM(V60:V139)=0,0,RANK(V60,V$4:V$83,1)))</f>
        <v/>
      </c>
      <c r="Y60" s="218" t="str">
        <f>IF('PÚ CTIF'!B60:B61="","",'PÚ CTIF'!B60:B61)</f>
        <v/>
      </c>
      <c r="Z60" t="str">
        <f>IF(Y60="","",'PÚ CTIF'!Q60)</f>
        <v/>
      </c>
      <c r="AA60" t="str">
        <f>IF(Y60="","",SUM('PÚ CTIF'!H60:O60))</f>
        <v/>
      </c>
      <c r="AB60" s="218" t="str">
        <f t="shared" ref="AB60" si="939">IF(Y60="","",MIN(Z60:Z61)+MAX(Z60:Z61)/1000000000+INDEX(AA60:AA61,MATCH(MIN(Z60:Z61),Z60:Z61,0),1)/1000000000000000)</f>
        <v/>
      </c>
      <c r="AC60" s="218" t="str">
        <f t="shared" ref="AC60" si="940">IF(Y60="","",RANK(AB60,AB$4:AB$83,1))</f>
        <v/>
      </c>
      <c r="AE60" s="218" t="str">
        <f>IF('4x60'!B60:B61="","",'4x60'!B60:B61)</f>
        <v/>
      </c>
      <c r="AF60" t="str">
        <f>IF(AE60="","",'4x60'!H60)</f>
        <v/>
      </c>
      <c r="AG60" s="218" t="str">
        <f t="shared" ref="AG60" si="941">IF(AE60="","",MIN(AF60:AF61)+MAX(AF60:AF61)/1000000)</f>
        <v/>
      </c>
      <c r="AH60" s="218" t="str">
        <f t="shared" ref="AH60" si="942">IF(AE60="","",IF(SUM(AG60:AG139)=0,0,RANK(AG60,AG$4:AG$83,1)))</f>
        <v/>
      </c>
      <c r="AJ60" s="218" t="str">
        <f>IF('štafeta CTIF'!B60:B61="","",'štafeta CTIF'!B60:B61)</f>
        <v/>
      </c>
      <c r="AK60" t="str">
        <f>IF(AJ60="","",'štafeta CTIF'!M60)</f>
        <v/>
      </c>
      <c r="AL60" t="str">
        <f>IF(AJ60="","",SUM('štafeta CTIF'!H60:K60))</f>
        <v/>
      </c>
      <c r="AM60" s="218" t="str">
        <f t="shared" ref="AM60" si="943">IF(AJ60="","",MIN(AK60:AK61)+MAX(AK60:AK61)/1000000000+INDEX(AL60:AL61,MATCH(MIN(AK60:AK61),AK60:AK61,0),1)/1000000000000000)</f>
        <v/>
      </c>
      <c r="AN60" s="218" t="str">
        <f t="shared" ref="AN60" si="944">IF(AJ60="","",RANK(AM60,AM$4:AM$83,1))</f>
        <v/>
      </c>
      <c r="AP60" s="218" t="str">
        <f>IF('štafeta dvojic'!B60:B61="","",'štafeta dvojic'!B60:B61)</f>
        <v/>
      </c>
      <c r="AQ60" t="str">
        <f>IF(AP60="","",'štafeta dvojic'!T60)</f>
        <v/>
      </c>
      <c r="AR60" t="str">
        <f>IF(AP60="","",SUM('štafeta dvojic'!H60:R60))</f>
        <v/>
      </c>
      <c r="AS60" s="218" t="str">
        <f t="shared" ref="AS60" si="945">IF(AP60="","",MIN(AQ60:AQ61)+MAX(AQ60:AQ61)/1000000000+INDEX(AR60:AR61,MATCH(MIN(AQ60:AQ61),AQ60:AQ61,0),1)/1000000000000000)</f>
        <v/>
      </c>
      <c r="AT60" s="218" t="str">
        <f t="shared" ref="AT60" si="946">IF(AP60="","",RANK(AS60,AS$4:AS$83,1))</f>
        <v/>
      </c>
    </row>
    <row r="61" spans="1:46">
      <c r="A61" s="218"/>
      <c r="B61" s="218"/>
      <c r="C61" s="3" t="str">
        <f t="shared" ref="C61" si="947">IF(B60="","",U61)</f>
        <v/>
      </c>
      <c r="D61" s="218"/>
      <c r="E61" s="3" t="str">
        <f t="shared" ref="E61" si="948">IF(B60="","",Z61)</f>
        <v/>
      </c>
      <c r="F61" s="3" t="str">
        <f t="shared" ref="F61" si="949">IF(C60="","",AA61)</f>
        <v/>
      </c>
      <c r="G61" s="218"/>
      <c r="H61" s="3" t="str">
        <f t="shared" ref="H61" si="950">IF($B60="","",AF61)</f>
        <v/>
      </c>
      <c r="I61" s="218"/>
      <c r="J61" s="3" t="str">
        <f t="shared" ref="J61" si="951">IF($B60="","",AK61)</f>
        <v/>
      </c>
      <c r="K61" s="3" t="str">
        <f t="shared" ref="K61" si="952">IF($B60="","",AL61)</f>
        <v/>
      </c>
      <c r="L61" s="218"/>
      <c r="M61" s="3" t="str">
        <f t="shared" ref="M61" si="953">IF($B60="","",AQ61)</f>
        <v/>
      </c>
      <c r="N61" s="3" t="str">
        <f t="shared" ref="N61" si="954">IF($B60="","",AR61)</f>
        <v/>
      </c>
      <c r="O61" s="218"/>
      <c r="P61" s="218"/>
      <c r="Q61" s="218"/>
      <c r="R61" s="218"/>
      <c r="S61" s="218"/>
      <c r="T61" s="218"/>
      <c r="U61" t="str">
        <f>IF(T60="","",PÚ!H61)</f>
        <v/>
      </c>
      <c r="V61" s="218"/>
      <c r="W61" s="218"/>
      <c r="Y61" s="218"/>
      <c r="Z61" t="str">
        <f>IF(Y60="","",'PÚ CTIF'!Q61)</f>
        <v/>
      </c>
      <c r="AA61" t="str">
        <f>IF(Y60="","",SUM('PÚ CTIF'!H61:O61))</f>
        <v/>
      </c>
      <c r="AB61" s="218"/>
      <c r="AC61" s="218"/>
      <c r="AE61" s="218"/>
      <c r="AF61" t="str">
        <f>IF(AE60="","",'4x60'!H61)</f>
        <v/>
      </c>
      <c r="AG61" s="218"/>
      <c r="AH61" s="218"/>
      <c r="AJ61" s="218"/>
      <c r="AK61" t="str">
        <f>IF(AJ60="","",'štafeta CTIF'!M61)</f>
        <v/>
      </c>
      <c r="AL61" t="str">
        <f>IF(AJ60="","",SUM('štafeta CTIF'!H61:K61))</f>
        <v/>
      </c>
      <c r="AM61" s="218"/>
      <c r="AN61" s="218"/>
      <c r="AP61" s="218"/>
      <c r="AQ61" t="str">
        <f>IF(AP60="","",'štafeta dvojic'!T61)</f>
        <v/>
      </c>
      <c r="AR61" t="str">
        <f>IF(AP60="","",SUM('štafeta dvojic'!H61:R61))</f>
        <v/>
      </c>
      <c r="AS61" s="218"/>
      <c r="AT61" s="218"/>
    </row>
    <row r="62" spans="1:46">
      <c r="A62" s="218" t="str">
        <f>IF(startovka!A62="","",startovka!A62)</f>
        <v/>
      </c>
      <c r="B62" s="218" t="str">
        <f>IF(startovka!B62="","",startovka!B62)</f>
        <v/>
      </c>
      <c r="C62" s="3" t="str">
        <f t="shared" ref="C62" si="955">IF($B62="","",U62)</f>
        <v/>
      </c>
      <c r="D62" s="218" t="str">
        <f t="shared" ref="D62" si="956">IF(B62="","",W62)</f>
        <v/>
      </c>
      <c r="E62" s="3" t="str">
        <f t="shared" ref="E62" si="957">IF(B62="","",Z62)</f>
        <v/>
      </c>
      <c r="F62" s="3" t="str">
        <f t="shared" ref="F62" si="958">IF(C62="","",AA62)</f>
        <v/>
      </c>
      <c r="G62" s="218" t="str">
        <f t="shared" ref="G62" si="959">IF($B62="","",IF(ISNUMBER(AC62),AC62,0))</f>
        <v/>
      </c>
      <c r="H62" s="3" t="str">
        <f t="shared" ref="H62" si="960">IF($B62="","",AF62)</f>
        <v/>
      </c>
      <c r="I62" s="218" t="str">
        <f t="shared" ref="I62" si="961">IF($B62="","",IF(ISNUMBER(AH62),AH62,0))</f>
        <v/>
      </c>
      <c r="J62" s="3" t="str">
        <f t="shared" ref="J62" si="962">IF($B62="","",AK62)</f>
        <v/>
      </c>
      <c r="K62" s="3" t="str">
        <f t="shared" ref="K62" si="963">IF($B62="","",AL62)</f>
        <v/>
      </c>
      <c r="L62" s="218" t="str">
        <f t="shared" ref="L62" si="964">IF($B62="","",IF(ISNUMBER(AN62),AN62,0))</f>
        <v/>
      </c>
      <c r="M62" s="3" t="str">
        <f t="shared" ref="M62" si="965">IF($B62="","",AQ62)</f>
        <v/>
      </c>
      <c r="N62" s="3" t="str">
        <f t="shared" ref="N62" si="966">IF($B62="","",AR62)</f>
        <v/>
      </c>
      <c r="O62" s="218" t="str">
        <f t="shared" ref="O62" si="967">IF(B62="","",IF(ISNUMBER(AT62),AT62,0))</f>
        <v/>
      </c>
      <c r="P62" s="218" t="str">
        <f t="shared" ref="P62" si="968">IF(B62="","",D62*1.001+G62*1.00001+I62*1.0000001+L62*1.000000001+O62)</f>
        <v/>
      </c>
      <c r="Q62" s="218" t="str">
        <f t="shared" ref="Q62" si="969">IF(B62="","",RANK(P62,P$4:P$83,1))</f>
        <v/>
      </c>
      <c r="R62" s="218" t="str">
        <f t="shared" si="85"/>
        <v/>
      </c>
      <c r="S62" s="218" t="str">
        <f t="shared" ref="S62" si="970">IF($B62="","",RANK(R62,R$4:R$83,1))</f>
        <v/>
      </c>
      <c r="T62" s="218" t="str">
        <f>IF(PÚ!B62="","",PÚ!B62)</f>
        <v/>
      </c>
      <c r="U62" t="str">
        <f>IF(T62="","",PÚ!H62)</f>
        <v/>
      </c>
      <c r="V62" s="218" t="str">
        <f t="shared" ref="V62" si="971">IF(T62="","",MIN(U62:U63)+MAX(U62:U63)/1000000)</f>
        <v/>
      </c>
      <c r="W62" s="218" t="str">
        <f t="shared" ref="W62" si="972">IF(T62="","",IF(SUM(V62:V141)=0,0,RANK(V62,V$4:V$83,1)))</f>
        <v/>
      </c>
      <c r="Y62" s="218" t="str">
        <f>IF('PÚ CTIF'!B62:B63="","",'PÚ CTIF'!B62:B63)</f>
        <v/>
      </c>
      <c r="Z62" t="str">
        <f>IF(Y62="","",'PÚ CTIF'!Q62)</f>
        <v/>
      </c>
      <c r="AA62" t="str">
        <f>IF(Y62="","",SUM('PÚ CTIF'!H62:O62))</f>
        <v/>
      </c>
      <c r="AB62" s="218" t="str">
        <f t="shared" ref="AB62" si="973">IF(Y62="","",MIN(Z62:Z63)+MAX(Z62:Z63)/1000000000+INDEX(AA62:AA63,MATCH(MIN(Z62:Z63),Z62:Z63,0),1)/1000000000000000)</f>
        <v/>
      </c>
      <c r="AC62" s="218" t="str">
        <f t="shared" ref="AC62" si="974">IF(Y62="","",RANK(AB62,AB$4:AB$83,1))</f>
        <v/>
      </c>
      <c r="AE62" s="218" t="str">
        <f>IF('4x60'!B62:B63="","",'4x60'!B62:B63)</f>
        <v/>
      </c>
      <c r="AF62" t="str">
        <f>IF(AE62="","",'4x60'!H62)</f>
        <v/>
      </c>
      <c r="AG62" s="218" t="str">
        <f t="shared" ref="AG62" si="975">IF(AE62="","",MIN(AF62:AF63)+MAX(AF62:AF63)/1000000)</f>
        <v/>
      </c>
      <c r="AH62" s="218" t="str">
        <f t="shared" ref="AH62" si="976">IF(AE62="","",IF(SUM(AG62:AG141)=0,0,RANK(AG62,AG$4:AG$83,1)))</f>
        <v/>
      </c>
      <c r="AJ62" s="218" t="str">
        <f>IF('štafeta CTIF'!B62:B63="","",'štafeta CTIF'!B62:B63)</f>
        <v/>
      </c>
      <c r="AK62" t="str">
        <f>IF(AJ62="","",'štafeta CTIF'!M62)</f>
        <v/>
      </c>
      <c r="AL62" t="str">
        <f>IF(AJ62="","",SUM('štafeta CTIF'!H62:K62))</f>
        <v/>
      </c>
      <c r="AM62" s="218" t="str">
        <f t="shared" ref="AM62" si="977">IF(AJ62="","",MIN(AK62:AK63)+MAX(AK62:AK63)/1000000000+INDEX(AL62:AL63,MATCH(MIN(AK62:AK63),AK62:AK63,0),1)/1000000000000000)</f>
        <v/>
      </c>
      <c r="AN62" s="218" t="str">
        <f t="shared" ref="AN62" si="978">IF(AJ62="","",RANK(AM62,AM$4:AM$83,1))</f>
        <v/>
      </c>
      <c r="AP62" s="218" t="str">
        <f>IF('štafeta dvojic'!B62:B63="","",'štafeta dvojic'!B62:B63)</f>
        <v/>
      </c>
      <c r="AQ62" t="str">
        <f>IF(AP62="","",'štafeta dvojic'!T62)</f>
        <v/>
      </c>
      <c r="AR62" t="str">
        <f>IF(AP62="","",SUM('štafeta dvojic'!H62:R62))</f>
        <v/>
      </c>
      <c r="AS62" s="218" t="str">
        <f t="shared" ref="AS62" si="979">IF(AP62="","",MIN(AQ62:AQ63)+MAX(AQ62:AQ63)/1000000000+INDEX(AR62:AR63,MATCH(MIN(AQ62:AQ63),AQ62:AQ63,0),1)/1000000000000000)</f>
        <v/>
      </c>
      <c r="AT62" s="218" t="str">
        <f t="shared" ref="AT62" si="980">IF(AP62="","",RANK(AS62,AS$4:AS$83,1))</f>
        <v/>
      </c>
    </row>
    <row r="63" spans="1:46">
      <c r="A63" s="218"/>
      <c r="B63" s="218"/>
      <c r="C63" s="3" t="str">
        <f t="shared" ref="C63" si="981">IF(B62="","",U63)</f>
        <v/>
      </c>
      <c r="D63" s="218"/>
      <c r="E63" s="3" t="str">
        <f t="shared" ref="E63" si="982">IF(B62="","",Z63)</f>
        <v/>
      </c>
      <c r="F63" s="3" t="str">
        <f t="shared" ref="F63" si="983">IF(C62="","",AA63)</f>
        <v/>
      </c>
      <c r="G63" s="218"/>
      <c r="H63" s="3" t="str">
        <f t="shared" ref="H63" si="984">IF($B62="","",AF63)</f>
        <v/>
      </c>
      <c r="I63" s="218"/>
      <c r="J63" s="3" t="str">
        <f t="shared" ref="J63" si="985">IF($B62="","",AK63)</f>
        <v/>
      </c>
      <c r="K63" s="3" t="str">
        <f t="shared" ref="K63" si="986">IF($B62="","",AL63)</f>
        <v/>
      </c>
      <c r="L63" s="218"/>
      <c r="M63" s="3" t="str">
        <f t="shared" ref="M63" si="987">IF($B62="","",AQ63)</f>
        <v/>
      </c>
      <c r="N63" s="3" t="str">
        <f t="shared" ref="N63" si="988">IF($B62="","",AR63)</f>
        <v/>
      </c>
      <c r="O63" s="218"/>
      <c r="P63" s="218"/>
      <c r="Q63" s="218"/>
      <c r="R63" s="218"/>
      <c r="S63" s="218"/>
      <c r="T63" s="218"/>
      <c r="U63" t="str">
        <f>IF(T62="","",PÚ!H63)</f>
        <v/>
      </c>
      <c r="V63" s="218"/>
      <c r="W63" s="218"/>
      <c r="Y63" s="218"/>
      <c r="Z63" t="str">
        <f>IF(Y62="","",'PÚ CTIF'!Q63)</f>
        <v/>
      </c>
      <c r="AA63" t="str">
        <f>IF(Y62="","",SUM('PÚ CTIF'!H63:O63))</f>
        <v/>
      </c>
      <c r="AB63" s="218"/>
      <c r="AC63" s="218"/>
      <c r="AE63" s="218"/>
      <c r="AF63" t="str">
        <f>IF(AE62="","",'4x60'!H63)</f>
        <v/>
      </c>
      <c r="AG63" s="218"/>
      <c r="AH63" s="218"/>
      <c r="AJ63" s="218"/>
      <c r="AK63" t="str">
        <f>IF(AJ62="","",'štafeta CTIF'!M63)</f>
        <v/>
      </c>
      <c r="AL63" t="str">
        <f>IF(AJ62="","",SUM('štafeta CTIF'!H63:K63))</f>
        <v/>
      </c>
      <c r="AM63" s="218"/>
      <c r="AN63" s="218"/>
      <c r="AP63" s="218"/>
      <c r="AQ63" t="str">
        <f>IF(AP62="","",'štafeta dvojic'!T63)</f>
        <v/>
      </c>
      <c r="AR63" t="str">
        <f>IF(AP62="","",SUM('štafeta dvojic'!H63:R63))</f>
        <v/>
      </c>
      <c r="AS63" s="218"/>
      <c r="AT63" s="218"/>
    </row>
    <row r="64" spans="1:46">
      <c r="A64" s="218" t="str">
        <f>IF(startovka!A64="","",startovka!A64)</f>
        <v/>
      </c>
      <c r="B64" s="218" t="str">
        <f>IF(startovka!B64="","",startovka!B64)</f>
        <v/>
      </c>
      <c r="C64" s="3" t="str">
        <f t="shared" ref="C64" si="989">IF($B64="","",U64)</f>
        <v/>
      </c>
      <c r="D64" s="218" t="str">
        <f t="shared" ref="D64" si="990">IF(B64="","",W64)</f>
        <v/>
      </c>
      <c r="E64" s="3" t="str">
        <f t="shared" ref="E64" si="991">IF(B64="","",Z64)</f>
        <v/>
      </c>
      <c r="F64" s="3" t="str">
        <f t="shared" ref="F64" si="992">IF(C64="","",AA64)</f>
        <v/>
      </c>
      <c r="G64" s="218" t="str">
        <f t="shared" ref="G64" si="993">IF($B64="","",IF(ISNUMBER(AC64),AC64,0))</f>
        <v/>
      </c>
      <c r="H64" s="3" t="str">
        <f t="shared" ref="H64" si="994">IF($B64="","",AF64)</f>
        <v/>
      </c>
      <c r="I64" s="218" t="str">
        <f t="shared" ref="I64" si="995">IF($B64="","",IF(ISNUMBER(AH64),AH64,0))</f>
        <v/>
      </c>
      <c r="J64" s="3" t="str">
        <f t="shared" ref="J64" si="996">IF($B64="","",AK64)</f>
        <v/>
      </c>
      <c r="K64" s="3" t="str">
        <f t="shared" ref="K64" si="997">IF($B64="","",AL64)</f>
        <v/>
      </c>
      <c r="L64" s="218" t="str">
        <f t="shared" ref="L64" si="998">IF($B64="","",IF(ISNUMBER(AN64),AN64,0))</f>
        <v/>
      </c>
      <c r="M64" s="3" t="str">
        <f t="shared" ref="M64" si="999">IF($B64="","",AQ64)</f>
        <v/>
      </c>
      <c r="N64" s="3" t="str">
        <f t="shared" ref="N64" si="1000">IF($B64="","",AR64)</f>
        <v/>
      </c>
      <c r="O64" s="218" t="str">
        <f t="shared" ref="O64" si="1001">IF(B64="","",IF(ISNUMBER(AT64),AT64,0))</f>
        <v/>
      </c>
      <c r="P64" s="218" t="str">
        <f t="shared" ref="P64" si="1002">IF(B64="","",D64*1.001+G64*1.00001+I64*1.0000001+L64*1.000000001+O64)</f>
        <v/>
      </c>
      <c r="Q64" s="218" t="str">
        <f t="shared" ref="Q64" si="1003">IF(B64="","",RANK(P64,P$4:P$83,1))</f>
        <v/>
      </c>
      <c r="R64" s="218" t="str">
        <f t="shared" si="85"/>
        <v/>
      </c>
      <c r="S64" s="218" t="str">
        <f t="shared" ref="S64" si="1004">IF($B64="","",RANK(R64,R$4:R$83,1))</f>
        <v/>
      </c>
      <c r="T64" s="218" t="str">
        <f>IF(PÚ!B64="","",PÚ!B64)</f>
        <v/>
      </c>
      <c r="U64" t="str">
        <f>IF(T64="","",PÚ!H64)</f>
        <v/>
      </c>
      <c r="V64" s="218" t="str">
        <f t="shared" ref="V64" si="1005">IF(T64="","",MIN(U64:U65)+MAX(U64:U65)/1000000)</f>
        <v/>
      </c>
      <c r="W64" s="218" t="str">
        <f t="shared" ref="W64" si="1006">IF(T64="","",IF(SUM(V64:V143)=0,0,RANK(V64,V$4:V$83,1)))</f>
        <v/>
      </c>
      <c r="Y64" s="218" t="str">
        <f>IF('PÚ CTIF'!B64:B65="","",'PÚ CTIF'!B64:B65)</f>
        <v/>
      </c>
      <c r="Z64" t="str">
        <f>IF(Y64="","",'PÚ CTIF'!Q64)</f>
        <v/>
      </c>
      <c r="AA64" t="str">
        <f>IF(Y64="","",SUM('PÚ CTIF'!H64:O64))</f>
        <v/>
      </c>
      <c r="AB64" s="218" t="str">
        <f t="shared" ref="AB64" si="1007">IF(Y64="","",MIN(Z64:Z65)+MAX(Z64:Z65)/1000000000+INDEX(AA64:AA65,MATCH(MIN(Z64:Z65),Z64:Z65,0),1)/1000000000000000)</f>
        <v/>
      </c>
      <c r="AC64" s="218" t="str">
        <f t="shared" ref="AC64" si="1008">IF(Y64="","",RANK(AB64,AB$4:AB$83,1))</f>
        <v/>
      </c>
      <c r="AE64" s="218" t="str">
        <f>IF('4x60'!B64:B65="","",'4x60'!B64:B65)</f>
        <v/>
      </c>
      <c r="AF64" t="str">
        <f>IF(AE64="","",'4x60'!H64)</f>
        <v/>
      </c>
      <c r="AG64" s="218" t="str">
        <f t="shared" ref="AG64" si="1009">IF(AE64="","",MIN(AF64:AF65)+MAX(AF64:AF65)/1000000)</f>
        <v/>
      </c>
      <c r="AH64" s="218" t="str">
        <f t="shared" ref="AH64" si="1010">IF(AE64="","",IF(SUM(AG64:AG143)=0,0,RANK(AG64,AG$4:AG$83,1)))</f>
        <v/>
      </c>
      <c r="AJ64" s="218" t="str">
        <f>IF('štafeta CTIF'!B64:B65="","",'štafeta CTIF'!B64:B65)</f>
        <v/>
      </c>
      <c r="AK64" t="str">
        <f>IF(AJ64="","",'štafeta CTIF'!M64)</f>
        <v/>
      </c>
      <c r="AL64" t="str">
        <f>IF(AJ64="","",SUM('štafeta CTIF'!H64:K64))</f>
        <v/>
      </c>
      <c r="AM64" s="218" t="str">
        <f t="shared" ref="AM64" si="1011">IF(AJ64="","",MIN(AK64:AK65)+MAX(AK64:AK65)/1000000000+INDEX(AL64:AL65,MATCH(MIN(AK64:AK65),AK64:AK65,0),1)/1000000000000000)</f>
        <v/>
      </c>
      <c r="AN64" s="218" t="str">
        <f t="shared" ref="AN64" si="1012">IF(AJ64="","",RANK(AM64,AM$4:AM$83,1))</f>
        <v/>
      </c>
      <c r="AP64" s="218" t="str">
        <f>IF('štafeta dvojic'!B64:B65="","",'štafeta dvojic'!B64:B65)</f>
        <v/>
      </c>
      <c r="AQ64" t="str">
        <f>IF(AP64="","",'štafeta dvojic'!T64)</f>
        <v/>
      </c>
      <c r="AR64" t="str">
        <f>IF(AP64="","",SUM('štafeta dvojic'!H64:R64))</f>
        <v/>
      </c>
      <c r="AS64" s="218" t="str">
        <f t="shared" ref="AS64" si="1013">IF(AP64="","",MIN(AQ64:AQ65)+MAX(AQ64:AQ65)/1000000000+INDEX(AR64:AR65,MATCH(MIN(AQ64:AQ65),AQ64:AQ65,0),1)/1000000000000000)</f>
        <v/>
      </c>
      <c r="AT64" s="218" t="str">
        <f t="shared" ref="AT64" si="1014">IF(AP64="","",RANK(AS64,AS$4:AS$83,1))</f>
        <v/>
      </c>
    </row>
    <row r="65" spans="1:46">
      <c r="A65" s="218"/>
      <c r="B65" s="218"/>
      <c r="C65" s="3" t="str">
        <f t="shared" ref="C65" si="1015">IF(B64="","",U65)</f>
        <v/>
      </c>
      <c r="D65" s="218"/>
      <c r="E65" s="3" t="str">
        <f t="shared" ref="E65" si="1016">IF(B64="","",Z65)</f>
        <v/>
      </c>
      <c r="F65" s="3" t="str">
        <f t="shared" ref="F65" si="1017">IF(C64="","",AA65)</f>
        <v/>
      </c>
      <c r="G65" s="218"/>
      <c r="H65" s="3" t="str">
        <f t="shared" ref="H65" si="1018">IF($B64="","",AF65)</f>
        <v/>
      </c>
      <c r="I65" s="218"/>
      <c r="J65" s="3" t="str">
        <f t="shared" ref="J65" si="1019">IF($B64="","",AK65)</f>
        <v/>
      </c>
      <c r="K65" s="3" t="str">
        <f t="shared" ref="K65" si="1020">IF($B64="","",AL65)</f>
        <v/>
      </c>
      <c r="L65" s="218"/>
      <c r="M65" s="3" t="str">
        <f t="shared" ref="M65" si="1021">IF($B64="","",AQ65)</f>
        <v/>
      </c>
      <c r="N65" s="3" t="str">
        <f t="shared" ref="N65" si="1022">IF($B64="","",AR65)</f>
        <v/>
      </c>
      <c r="O65" s="218"/>
      <c r="P65" s="218"/>
      <c r="Q65" s="218"/>
      <c r="R65" s="218"/>
      <c r="S65" s="218"/>
      <c r="T65" s="218"/>
      <c r="U65" t="str">
        <f>IF(T64="","",PÚ!H65)</f>
        <v/>
      </c>
      <c r="V65" s="218"/>
      <c r="W65" s="218"/>
      <c r="Y65" s="218"/>
      <c r="Z65" t="str">
        <f>IF(Y64="","",'PÚ CTIF'!Q65)</f>
        <v/>
      </c>
      <c r="AA65" t="str">
        <f>IF(Y64="","",SUM('PÚ CTIF'!H65:O65))</f>
        <v/>
      </c>
      <c r="AB65" s="218"/>
      <c r="AC65" s="218"/>
      <c r="AE65" s="218"/>
      <c r="AF65" t="str">
        <f>IF(AE64="","",'4x60'!H65)</f>
        <v/>
      </c>
      <c r="AG65" s="218"/>
      <c r="AH65" s="218"/>
      <c r="AJ65" s="218"/>
      <c r="AK65" t="str">
        <f>IF(AJ64="","",'štafeta CTIF'!M65)</f>
        <v/>
      </c>
      <c r="AL65" t="str">
        <f>IF(AJ64="","",SUM('štafeta CTIF'!H65:K65))</f>
        <v/>
      </c>
      <c r="AM65" s="218"/>
      <c r="AN65" s="218"/>
      <c r="AP65" s="218"/>
      <c r="AQ65" t="str">
        <f>IF(AP64="","",'štafeta dvojic'!T65)</f>
        <v/>
      </c>
      <c r="AR65" t="str">
        <f>IF(AP64="","",SUM('štafeta dvojic'!H65:R65))</f>
        <v/>
      </c>
      <c r="AS65" s="218"/>
      <c r="AT65" s="218"/>
    </row>
    <row r="66" spans="1:46">
      <c r="A66" s="218" t="str">
        <f>IF(startovka!A66="","",startovka!A66)</f>
        <v/>
      </c>
      <c r="B66" s="218" t="str">
        <f>IF(startovka!B66="","",startovka!B66)</f>
        <v/>
      </c>
      <c r="C66" s="3" t="str">
        <f t="shared" ref="C66" si="1023">IF($B66="","",U66)</f>
        <v/>
      </c>
      <c r="D66" s="218" t="str">
        <f t="shared" ref="D66" si="1024">IF(B66="","",W66)</f>
        <v/>
      </c>
      <c r="E66" s="3" t="str">
        <f t="shared" ref="E66" si="1025">IF(B66="","",Z66)</f>
        <v/>
      </c>
      <c r="F66" s="3" t="str">
        <f t="shared" ref="F66" si="1026">IF(C66="","",AA66)</f>
        <v/>
      </c>
      <c r="G66" s="218" t="str">
        <f t="shared" ref="G66" si="1027">IF($B66="","",IF(ISNUMBER(AC66),AC66,0))</f>
        <v/>
      </c>
      <c r="H66" s="3" t="str">
        <f t="shared" ref="H66" si="1028">IF($B66="","",AF66)</f>
        <v/>
      </c>
      <c r="I66" s="218" t="str">
        <f t="shared" ref="I66" si="1029">IF($B66="","",IF(ISNUMBER(AH66),AH66,0))</f>
        <v/>
      </c>
      <c r="J66" s="3" t="str">
        <f t="shared" ref="J66" si="1030">IF($B66="","",AK66)</f>
        <v/>
      </c>
      <c r="K66" s="3" t="str">
        <f t="shared" ref="K66" si="1031">IF($B66="","",AL66)</f>
        <v/>
      </c>
      <c r="L66" s="218" t="str">
        <f t="shared" ref="L66" si="1032">IF($B66="","",IF(ISNUMBER(AN66),AN66,0))</f>
        <v/>
      </c>
      <c r="M66" s="3" t="str">
        <f t="shared" ref="M66" si="1033">IF($B66="","",AQ66)</f>
        <v/>
      </c>
      <c r="N66" s="3" t="str">
        <f t="shared" ref="N66" si="1034">IF($B66="","",AR66)</f>
        <v/>
      </c>
      <c r="O66" s="218" t="str">
        <f t="shared" ref="O66" si="1035">IF(B66="","",IF(ISNUMBER(AT66),AT66,0))</f>
        <v/>
      </c>
      <c r="P66" s="218" t="str">
        <f t="shared" ref="P66" si="1036">IF(B66="","",D66*1.001+G66*1.00001+I66*1.0000001+L66*1.000000001+O66)</f>
        <v/>
      </c>
      <c r="Q66" s="218" t="str">
        <f t="shared" ref="Q66" si="1037">IF(B66="","",RANK(P66,P$4:P$83,1))</f>
        <v/>
      </c>
      <c r="R66" s="218" t="str">
        <f t="shared" si="85"/>
        <v/>
      </c>
      <c r="S66" s="218" t="str">
        <f t="shared" ref="S66" si="1038">IF($B66="","",RANK(R66,R$4:R$83,1))</f>
        <v/>
      </c>
      <c r="T66" s="218" t="str">
        <f>IF(PÚ!B66="","",PÚ!B66)</f>
        <v/>
      </c>
      <c r="U66" t="str">
        <f>IF(T66="","",PÚ!H66)</f>
        <v/>
      </c>
      <c r="V66" s="218" t="str">
        <f t="shared" ref="V66" si="1039">IF(T66="","",MIN(U66:U67)+MAX(U66:U67)/1000000)</f>
        <v/>
      </c>
      <c r="W66" s="218" t="str">
        <f t="shared" ref="W66" si="1040">IF(T66="","",IF(SUM(V66:V145)=0,0,RANK(V66,V$4:V$83,1)))</f>
        <v/>
      </c>
      <c r="Y66" s="218" t="str">
        <f>IF('PÚ CTIF'!B66:B67="","",'PÚ CTIF'!B66:B67)</f>
        <v/>
      </c>
      <c r="Z66" t="str">
        <f>IF(Y66="","",'PÚ CTIF'!Q66)</f>
        <v/>
      </c>
      <c r="AA66" t="str">
        <f>IF(Y66="","",SUM('PÚ CTIF'!H66:O66))</f>
        <v/>
      </c>
      <c r="AB66" s="218" t="str">
        <f t="shared" ref="AB66" si="1041">IF(Y66="","",MIN(Z66:Z67)+MAX(Z66:Z67)/1000000000+INDEX(AA66:AA67,MATCH(MIN(Z66:Z67),Z66:Z67,0),1)/1000000000000000)</f>
        <v/>
      </c>
      <c r="AC66" s="218" t="str">
        <f t="shared" ref="AC66" si="1042">IF(Y66="","",RANK(AB66,AB$4:AB$83,1))</f>
        <v/>
      </c>
      <c r="AE66" s="218" t="str">
        <f>IF('4x60'!B66:B67="","",'4x60'!B66:B67)</f>
        <v/>
      </c>
      <c r="AF66" t="str">
        <f>IF(AE66="","",'4x60'!H66)</f>
        <v/>
      </c>
      <c r="AG66" s="218" t="str">
        <f t="shared" ref="AG66" si="1043">IF(AE66="","",MIN(AF66:AF67)+MAX(AF66:AF67)/1000000)</f>
        <v/>
      </c>
      <c r="AH66" s="218" t="str">
        <f t="shared" ref="AH66" si="1044">IF(AE66="","",IF(SUM(AG66:AG145)=0,0,RANK(AG66,AG$4:AG$83,1)))</f>
        <v/>
      </c>
      <c r="AJ66" s="218" t="str">
        <f>IF('štafeta CTIF'!B66:B67="","",'štafeta CTIF'!B66:B67)</f>
        <v/>
      </c>
      <c r="AK66" t="str">
        <f>IF(AJ66="","",'štafeta CTIF'!M66)</f>
        <v/>
      </c>
      <c r="AL66" t="str">
        <f>IF(AJ66="","",SUM('štafeta CTIF'!H66:K66))</f>
        <v/>
      </c>
      <c r="AM66" s="218" t="str">
        <f t="shared" ref="AM66" si="1045">IF(AJ66="","",MIN(AK66:AK67)+MAX(AK66:AK67)/1000000000+INDEX(AL66:AL67,MATCH(MIN(AK66:AK67),AK66:AK67,0),1)/1000000000000000)</f>
        <v/>
      </c>
      <c r="AN66" s="218" t="str">
        <f t="shared" ref="AN66" si="1046">IF(AJ66="","",RANK(AM66,AM$4:AM$83,1))</f>
        <v/>
      </c>
      <c r="AP66" s="218" t="str">
        <f>IF('štafeta dvojic'!B66:B67="","",'štafeta dvojic'!B66:B67)</f>
        <v/>
      </c>
      <c r="AQ66" t="str">
        <f>IF(AP66="","",'štafeta dvojic'!T66)</f>
        <v/>
      </c>
      <c r="AR66" t="str">
        <f>IF(AP66="","",SUM('štafeta dvojic'!H66:R66))</f>
        <v/>
      </c>
      <c r="AS66" s="218" t="str">
        <f t="shared" ref="AS66" si="1047">IF(AP66="","",MIN(AQ66:AQ67)+MAX(AQ66:AQ67)/1000000000+INDEX(AR66:AR67,MATCH(MIN(AQ66:AQ67),AQ66:AQ67,0),1)/1000000000000000)</f>
        <v/>
      </c>
      <c r="AT66" s="218" t="str">
        <f t="shared" ref="AT66" si="1048">IF(AP66="","",RANK(AS66,AS$4:AS$83,1))</f>
        <v/>
      </c>
    </row>
    <row r="67" spans="1:46">
      <c r="A67" s="218"/>
      <c r="B67" s="218"/>
      <c r="C67" s="3" t="str">
        <f t="shared" ref="C67" si="1049">IF(B66="","",U67)</f>
        <v/>
      </c>
      <c r="D67" s="218"/>
      <c r="E67" s="3" t="str">
        <f t="shared" ref="E67" si="1050">IF(B66="","",Z67)</f>
        <v/>
      </c>
      <c r="F67" s="3" t="str">
        <f t="shared" ref="F67" si="1051">IF(C66="","",AA67)</f>
        <v/>
      </c>
      <c r="G67" s="218"/>
      <c r="H67" s="3" t="str">
        <f t="shared" ref="H67" si="1052">IF($B66="","",AF67)</f>
        <v/>
      </c>
      <c r="I67" s="218"/>
      <c r="J67" s="3" t="str">
        <f t="shared" ref="J67" si="1053">IF($B66="","",AK67)</f>
        <v/>
      </c>
      <c r="K67" s="3" t="str">
        <f t="shared" ref="K67" si="1054">IF($B66="","",AL67)</f>
        <v/>
      </c>
      <c r="L67" s="218"/>
      <c r="M67" s="3" t="str">
        <f t="shared" ref="M67" si="1055">IF($B66="","",AQ67)</f>
        <v/>
      </c>
      <c r="N67" s="3" t="str">
        <f t="shared" ref="N67" si="1056">IF($B66="","",AR67)</f>
        <v/>
      </c>
      <c r="O67" s="218"/>
      <c r="P67" s="218"/>
      <c r="Q67" s="218"/>
      <c r="R67" s="218"/>
      <c r="S67" s="218"/>
      <c r="T67" s="218"/>
      <c r="U67" t="str">
        <f>IF(T66="","",PÚ!H67)</f>
        <v/>
      </c>
      <c r="V67" s="218"/>
      <c r="W67" s="218"/>
      <c r="Y67" s="218"/>
      <c r="Z67" t="str">
        <f>IF(Y66="","",'PÚ CTIF'!Q67)</f>
        <v/>
      </c>
      <c r="AA67" t="str">
        <f>IF(Y66="","",SUM('PÚ CTIF'!H67:O67))</f>
        <v/>
      </c>
      <c r="AB67" s="218"/>
      <c r="AC67" s="218"/>
      <c r="AE67" s="218"/>
      <c r="AF67" t="str">
        <f>IF(AE66="","",'4x60'!H67)</f>
        <v/>
      </c>
      <c r="AG67" s="218"/>
      <c r="AH67" s="218"/>
      <c r="AJ67" s="218"/>
      <c r="AK67" t="str">
        <f>IF(AJ66="","",'štafeta CTIF'!M67)</f>
        <v/>
      </c>
      <c r="AL67" t="str">
        <f>IF(AJ66="","",SUM('štafeta CTIF'!H67:K67))</f>
        <v/>
      </c>
      <c r="AM67" s="218"/>
      <c r="AN67" s="218"/>
      <c r="AP67" s="218"/>
      <c r="AQ67" t="str">
        <f>IF(AP66="","",'štafeta dvojic'!T67)</f>
        <v/>
      </c>
      <c r="AR67" t="str">
        <f>IF(AP66="","",SUM('štafeta dvojic'!H67:R67))</f>
        <v/>
      </c>
      <c r="AS67" s="218"/>
      <c r="AT67" s="218"/>
    </row>
    <row r="68" spans="1:46">
      <c r="A68" s="218" t="str">
        <f>IF(startovka!A68="","",startovka!A68)</f>
        <v/>
      </c>
      <c r="B68" s="218" t="str">
        <f>IF(startovka!B68="","",startovka!B68)</f>
        <v/>
      </c>
      <c r="C68" s="3" t="str">
        <f t="shared" ref="C68" si="1057">IF($B68="","",U68)</f>
        <v/>
      </c>
      <c r="D68" s="218" t="str">
        <f t="shared" ref="D68" si="1058">IF(B68="","",W68)</f>
        <v/>
      </c>
      <c r="E68" s="3" t="str">
        <f t="shared" ref="E68" si="1059">IF(B68="","",Z68)</f>
        <v/>
      </c>
      <c r="F68" s="3" t="str">
        <f t="shared" ref="F68" si="1060">IF(C68="","",AA68)</f>
        <v/>
      </c>
      <c r="G68" s="218" t="str">
        <f t="shared" ref="G68" si="1061">IF($B68="","",IF(ISNUMBER(AC68),AC68,0))</f>
        <v/>
      </c>
      <c r="H68" s="3" t="str">
        <f t="shared" ref="H68" si="1062">IF($B68="","",AF68)</f>
        <v/>
      </c>
      <c r="I68" s="218" t="str">
        <f t="shared" ref="I68" si="1063">IF($B68="","",IF(ISNUMBER(AH68),AH68,0))</f>
        <v/>
      </c>
      <c r="J68" s="3" t="str">
        <f t="shared" ref="J68" si="1064">IF($B68="","",AK68)</f>
        <v/>
      </c>
      <c r="K68" s="3" t="str">
        <f t="shared" ref="K68" si="1065">IF($B68="","",AL68)</f>
        <v/>
      </c>
      <c r="L68" s="218" t="str">
        <f t="shared" ref="L68" si="1066">IF($B68="","",IF(ISNUMBER(AN68),AN68,0))</f>
        <v/>
      </c>
      <c r="M68" s="3" t="str">
        <f t="shared" ref="M68" si="1067">IF($B68="","",AQ68)</f>
        <v/>
      </c>
      <c r="N68" s="3" t="str">
        <f t="shared" ref="N68" si="1068">IF($B68="","",AR68)</f>
        <v/>
      </c>
      <c r="O68" s="218" t="str">
        <f t="shared" ref="O68" si="1069">IF(B68="","",IF(ISNUMBER(AT68),AT68,0))</f>
        <v/>
      </c>
      <c r="P68" s="218" t="str">
        <f t="shared" ref="P68" si="1070">IF(B68="","",D68*1.001+G68*1.00001+I68*1.0000001+L68*1.000000001+O68)</f>
        <v/>
      </c>
      <c r="Q68" s="218" t="str">
        <f t="shared" ref="Q68" si="1071">IF(B68="","",RANK(P68,P$4:P$83,1))</f>
        <v/>
      </c>
      <c r="R68" s="218" t="str">
        <f t="shared" si="85"/>
        <v/>
      </c>
      <c r="S68" s="218" t="str">
        <f t="shared" ref="S68" si="1072">IF($B68="","",RANK(R68,R$4:R$83,1))</f>
        <v/>
      </c>
      <c r="T68" s="218" t="str">
        <f>IF(PÚ!B68="","",PÚ!B68)</f>
        <v/>
      </c>
      <c r="U68" t="str">
        <f>IF(T68="","",PÚ!H68)</f>
        <v/>
      </c>
      <c r="V68" s="218" t="str">
        <f t="shared" ref="V68" si="1073">IF(T68="","",MIN(U68:U69)+MAX(U68:U69)/1000000)</f>
        <v/>
      </c>
      <c r="W68" s="218" t="str">
        <f t="shared" ref="W68" si="1074">IF(T68="","",IF(SUM(V68:V147)=0,0,RANK(V68,V$4:V$83,1)))</f>
        <v/>
      </c>
      <c r="Y68" s="218" t="str">
        <f>IF('PÚ CTIF'!B68:B69="","",'PÚ CTIF'!B68:B69)</f>
        <v/>
      </c>
      <c r="Z68" t="str">
        <f>IF(Y68="","",'PÚ CTIF'!Q68)</f>
        <v/>
      </c>
      <c r="AA68" t="str">
        <f>IF(Y68="","",SUM('PÚ CTIF'!H68:O68))</f>
        <v/>
      </c>
      <c r="AB68" s="218" t="str">
        <f t="shared" ref="AB68" si="1075">IF(Y68="","",MIN(Z68:Z69)+MAX(Z68:Z69)/1000000000+INDEX(AA68:AA69,MATCH(MIN(Z68:Z69),Z68:Z69,0),1)/1000000000000000)</f>
        <v/>
      </c>
      <c r="AC68" s="218" t="str">
        <f t="shared" ref="AC68" si="1076">IF(Y68="","",RANK(AB68,AB$4:AB$83,1))</f>
        <v/>
      </c>
      <c r="AE68" s="218" t="str">
        <f>IF('4x60'!B68:B69="","",'4x60'!B68:B69)</f>
        <v/>
      </c>
      <c r="AF68" t="str">
        <f>IF(AE68="","",'4x60'!H68)</f>
        <v/>
      </c>
      <c r="AG68" s="218" t="str">
        <f t="shared" ref="AG68" si="1077">IF(AE68="","",MIN(AF68:AF69)+MAX(AF68:AF69)/1000000)</f>
        <v/>
      </c>
      <c r="AH68" s="218" t="str">
        <f t="shared" ref="AH68" si="1078">IF(AE68="","",IF(SUM(AG68:AG147)=0,0,RANK(AG68,AG$4:AG$83,1)))</f>
        <v/>
      </c>
      <c r="AJ68" s="218" t="str">
        <f>IF('štafeta CTIF'!B68:B69="","",'štafeta CTIF'!B68:B69)</f>
        <v/>
      </c>
      <c r="AK68" t="str">
        <f>IF(AJ68="","",'štafeta CTIF'!M68)</f>
        <v/>
      </c>
      <c r="AL68" t="str">
        <f>IF(AJ68="","",SUM('štafeta CTIF'!H68:K68))</f>
        <v/>
      </c>
      <c r="AM68" s="218" t="str">
        <f t="shared" ref="AM68" si="1079">IF(AJ68="","",MIN(AK68:AK69)+MAX(AK68:AK69)/1000000000+INDEX(AL68:AL69,MATCH(MIN(AK68:AK69),AK68:AK69,0),1)/1000000000000000)</f>
        <v/>
      </c>
      <c r="AN68" s="218" t="str">
        <f t="shared" ref="AN68" si="1080">IF(AJ68="","",RANK(AM68,AM$4:AM$83,1))</f>
        <v/>
      </c>
      <c r="AP68" s="218" t="str">
        <f>IF('štafeta dvojic'!B68:B69="","",'štafeta dvojic'!B68:B69)</f>
        <v/>
      </c>
      <c r="AQ68" t="str">
        <f>IF(AP68="","",'štafeta dvojic'!T68)</f>
        <v/>
      </c>
      <c r="AR68" t="str">
        <f>IF(AP68="","",SUM('štafeta dvojic'!H68:R68))</f>
        <v/>
      </c>
      <c r="AS68" s="218" t="str">
        <f t="shared" ref="AS68" si="1081">IF(AP68="","",MIN(AQ68:AQ69)+MAX(AQ68:AQ69)/1000000000+INDEX(AR68:AR69,MATCH(MIN(AQ68:AQ69),AQ68:AQ69,0),1)/1000000000000000)</f>
        <v/>
      </c>
      <c r="AT68" s="218" t="str">
        <f t="shared" ref="AT68" si="1082">IF(AP68="","",RANK(AS68,AS$4:AS$83,1))</f>
        <v/>
      </c>
    </row>
    <row r="69" spans="1:46">
      <c r="A69" s="218"/>
      <c r="B69" s="218"/>
      <c r="C69" s="3" t="str">
        <f t="shared" ref="C69" si="1083">IF(B68="","",U69)</f>
        <v/>
      </c>
      <c r="D69" s="218"/>
      <c r="E69" s="3" t="str">
        <f t="shared" ref="E69" si="1084">IF(B68="","",Z69)</f>
        <v/>
      </c>
      <c r="F69" s="3" t="str">
        <f t="shared" ref="F69" si="1085">IF(C68="","",AA69)</f>
        <v/>
      </c>
      <c r="G69" s="218"/>
      <c r="H69" s="3" t="str">
        <f t="shared" ref="H69" si="1086">IF($B68="","",AF69)</f>
        <v/>
      </c>
      <c r="I69" s="218"/>
      <c r="J69" s="3" t="str">
        <f t="shared" ref="J69" si="1087">IF($B68="","",AK69)</f>
        <v/>
      </c>
      <c r="K69" s="3" t="str">
        <f t="shared" ref="K69" si="1088">IF($B68="","",AL69)</f>
        <v/>
      </c>
      <c r="L69" s="218"/>
      <c r="M69" s="3" t="str">
        <f t="shared" ref="M69" si="1089">IF($B68="","",AQ69)</f>
        <v/>
      </c>
      <c r="N69" s="3" t="str">
        <f t="shared" ref="N69" si="1090">IF($B68="","",AR69)</f>
        <v/>
      </c>
      <c r="O69" s="218"/>
      <c r="P69" s="218"/>
      <c r="Q69" s="218"/>
      <c r="R69" s="218"/>
      <c r="S69" s="218"/>
      <c r="T69" s="218"/>
      <c r="U69" t="str">
        <f>IF(T68="","",PÚ!H69)</f>
        <v/>
      </c>
      <c r="V69" s="218"/>
      <c r="W69" s="218"/>
      <c r="Y69" s="218"/>
      <c r="Z69" t="str">
        <f>IF(Y68="","",'PÚ CTIF'!Q69)</f>
        <v/>
      </c>
      <c r="AA69" t="str">
        <f>IF(Y68="","",SUM('PÚ CTIF'!H69:O69))</f>
        <v/>
      </c>
      <c r="AB69" s="218"/>
      <c r="AC69" s="218"/>
      <c r="AE69" s="218"/>
      <c r="AF69" t="str">
        <f>IF(AE68="","",'4x60'!H69)</f>
        <v/>
      </c>
      <c r="AG69" s="218"/>
      <c r="AH69" s="218"/>
      <c r="AJ69" s="218"/>
      <c r="AK69" t="str">
        <f>IF(AJ68="","",'štafeta CTIF'!M69)</f>
        <v/>
      </c>
      <c r="AL69" t="str">
        <f>IF(AJ68="","",SUM('štafeta CTIF'!H69:K69))</f>
        <v/>
      </c>
      <c r="AM69" s="218"/>
      <c r="AN69" s="218"/>
      <c r="AP69" s="218"/>
      <c r="AQ69" t="str">
        <f>IF(AP68="","",'štafeta dvojic'!T69)</f>
        <v/>
      </c>
      <c r="AR69" t="str">
        <f>IF(AP68="","",SUM('štafeta dvojic'!H69:R69))</f>
        <v/>
      </c>
      <c r="AS69" s="218"/>
      <c r="AT69" s="218"/>
    </row>
    <row r="70" spans="1:46">
      <c r="A70" s="218" t="str">
        <f>IF(startovka!A70="","",startovka!A70)</f>
        <v/>
      </c>
      <c r="B70" s="218" t="str">
        <f>IF(startovka!B70="","",startovka!B70)</f>
        <v/>
      </c>
      <c r="C70" s="3" t="str">
        <f t="shared" ref="C70" si="1091">IF($B70="","",U70)</f>
        <v/>
      </c>
      <c r="D70" s="218" t="str">
        <f t="shared" ref="D70" si="1092">IF(B70="","",W70)</f>
        <v/>
      </c>
      <c r="E70" s="3" t="str">
        <f t="shared" ref="E70" si="1093">IF(B70="","",Z70)</f>
        <v/>
      </c>
      <c r="F70" s="3" t="str">
        <f t="shared" ref="F70" si="1094">IF(C70="","",AA70)</f>
        <v/>
      </c>
      <c r="G70" s="218" t="str">
        <f t="shared" ref="G70" si="1095">IF($B70="","",IF(ISNUMBER(AC70),AC70,0))</f>
        <v/>
      </c>
      <c r="H70" s="3" t="str">
        <f t="shared" ref="H70" si="1096">IF($B70="","",AF70)</f>
        <v/>
      </c>
      <c r="I70" s="218" t="str">
        <f t="shared" ref="I70" si="1097">IF($B70="","",IF(ISNUMBER(AH70),AH70,0))</f>
        <v/>
      </c>
      <c r="J70" s="3" t="str">
        <f t="shared" ref="J70" si="1098">IF($B70="","",AK70)</f>
        <v/>
      </c>
      <c r="K70" s="3" t="str">
        <f t="shared" ref="K70" si="1099">IF($B70="","",AL70)</f>
        <v/>
      </c>
      <c r="L70" s="218" t="str">
        <f t="shared" ref="L70" si="1100">IF($B70="","",IF(ISNUMBER(AN70),AN70,0))</f>
        <v/>
      </c>
      <c r="M70" s="3" t="str">
        <f t="shared" ref="M70" si="1101">IF($B70="","",AQ70)</f>
        <v/>
      </c>
      <c r="N70" s="3" t="str">
        <f t="shared" ref="N70" si="1102">IF($B70="","",AR70)</f>
        <v/>
      </c>
      <c r="O70" s="218" t="str">
        <f t="shared" ref="O70" si="1103">IF(B70="","",IF(ISNUMBER(AT70),AT70,0))</f>
        <v/>
      </c>
      <c r="P70" s="218" t="str">
        <f t="shared" ref="P70" si="1104">IF(B70="","",D70*1.001+G70*1.00001+I70*1.0000001+L70*1.000000001+O70)</f>
        <v/>
      </c>
      <c r="Q70" s="218" t="str">
        <f t="shared" ref="Q70" si="1105">IF(B70="","",RANK(P70,P$4:P$83,1))</f>
        <v/>
      </c>
      <c r="R70" s="218" t="str">
        <f t="shared" si="85"/>
        <v/>
      </c>
      <c r="S70" s="218" t="str">
        <f t="shared" ref="S70" si="1106">IF($B70="","",RANK(R70,R$4:R$83,1))</f>
        <v/>
      </c>
      <c r="T70" s="218" t="str">
        <f>IF(PÚ!B70="","",PÚ!B70)</f>
        <v/>
      </c>
      <c r="U70" t="str">
        <f>IF(T70="","",PÚ!H70)</f>
        <v/>
      </c>
      <c r="V70" s="218" t="str">
        <f t="shared" ref="V70" si="1107">IF(T70="","",MIN(U70:U71)+MAX(U70:U71)/1000000)</f>
        <v/>
      </c>
      <c r="W70" s="218" t="str">
        <f t="shared" ref="W70" si="1108">IF(T70="","",IF(SUM(V70:V149)=0,0,RANK(V70,V$4:V$83,1)))</f>
        <v/>
      </c>
      <c r="Y70" s="218" t="str">
        <f>IF('PÚ CTIF'!B70:B71="","",'PÚ CTIF'!B70:B71)</f>
        <v/>
      </c>
      <c r="Z70" t="str">
        <f>IF(Y70="","",'PÚ CTIF'!Q70)</f>
        <v/>
      </c>
      <c r="AA70" t="str">
        <f>IF(Y70="","",SUM('PÚ CTIF'!H70:O70))</f>
        <v/>
      </c>
      <c r="AB70" s="218" t="str">
        <f t="shared" ref="AB70" si="1109">IF(Y70="","",MIN(Z70:Z71)+MAX(Z70:Z71)/1000000000+INDEX(AA70:AA71,MATCH(MIN(Z70:Z71),Z70:Z71,0),1)/1000000000000000)</f>
        <v/>
      </c>
      <c r="AC70" s="218" t="str">
        <f t="shared" ref="AC70" si="1110">IF(Y70="","",RANK(AB70,AB$4:AB$83,1))</f>
        <v/>
      </c>
      <c r="AE70" s="218" t="str">
        <f>IF('4x60'!B70:B71="","",'4x60'!B70:B71)</f>
        <v/>
      </c>
      <c r="AF70" t="str">
        <f>IF(AE70="","",'4x60'!H70)</f>
        <v/>
      </c>
      <c r="AG70" s="218" t="str">
        <f t="shared" ref="AG70" si="1111">IF(AE70="","",MIN(AF70:AF71)+MAX(AF70:AF71)/1000000)</f>
        <v/>
      </c>
      <c r="AH70" s="218" t="str">
        <f t="shared" ref="AH70" si="1112">IF(AE70="","",IF(SUM(AG70:AG149)=0,0,RANK(AG70,AG$4:AG$83,1)))</f>
        <v/>
      </c>
      <c r="AJ70" s="218" t="str">
        <f>IF('štafeta CTIF'!B70:B71="","",'štafeta CTIF'!B70:B71)</f>
        <v/>
      </c>
      <c r="AK70" t="str">
        <f>IF(AJ70="","",'štafeta CTIF'!M70)</f>
        <v/>
      </c>
      <c r="AL70" t="str">
        <f>IF(AJ70="","",SUM('štafeta CTIF'!H70:K70))</f>
        <v/>
      </c>
      <c r="AM70" s="218" t="str">
        <f t="shared" ref="AM70" si="1113">IF(AJ70="","",MIN(AK70:AK71)+MAX(AK70:AK71)/1000000000+INDEX(AL70:AL71,MATCH(MIN(AK70:AK71),AK70:AK71,0),1)/1000000000000000)</f>
        <v/>
      </c>
      <c r="AN70" s="218" t="str">
        <f t="shared" ref="AN70" si="1114">IF(AJ70="","",RANK(AM70,AM$4:AM$83,1))</f>
        <v/>
      </c>
      <c r="AP70" s="218" t="str">
        <f>IF('štafeta dvojic'!B70:B71="","",'štafeta dvojic'!B70:B71)</f>
        <v/>
      </c>
      <c r="AQ70" t="str">
        <f>IF(AP70="","",'štafeta dvojic'!T70)</f>
        <v/>
      </c>
      <c r="AR70" t="str">
        <f>IF(AP70="","",SUM('štafeta dvojic'!H70:R70))</f>
        <v/>
      </c>
      <c r="AS70" s="218" t="str">
        <f t="shared" ref="AS70" si="1115">IF(AP70="","",MIN(AQ70:AQ71)+MAX(AQ70:AQ71)/1000000000+INDEX(AR70:AR71,MATCH(MIN(AQ70:AQ71),AQ70:AQ71,0),1)/1000000000000000)</f>
        <v/>
      </c>
      <c r="AT70" s="218" t="str">
        <f t="shared" ref="AT70" si="1116">IF(AP70="","",RANK(AS70,AS$4:AS$83,1))</f>
        <v/>
      </c>
    </row>
    <row r="71" spans="1:46">
      <c r="A71" s="218"/>
      <c r="B71" s="218"/>
      <c r="C71" s="3" t="str">
        <f t="shared" ref="C71" si="1117">IF(B70="","",U71)</f>
        <v/>
      </c>
      <c r="D71" s="218"/>
      <c r="E71" s="3" t="str">
        <f t="shared" ref="E71" si="1118">IF(B70="","",Z71)</f>
        <v/>
      </c>
      <c r="F71" s="3" t="str">
        <f t="shared" ref="F71" si="1119">IF(C70="","",AA71)</f>
        <v/>
      </c>
      <c r="G71" s="218"/>
      <c r="H71" s="3" t="str">
        <f t="shared" ref="H71" si="1120">IF($B70="","",AF71)</f>
        <v/>
      </c>
      <c r="I71" s="218"/>
      <c r="J71" s="3" t="str">
        <f t="shared" ref="J71" si="1121">IF($B70="","",AK71)</f>
        <v/>
      </c>
      <c r="K71" s="3" t="str">
        <f t="shared" ref="K71" si="1122">IF($B70="","",AL71)</f>
        <v/>
      </c>
      <c r="L71" s="218"/>
      <c r="M71" s="3" t="str">
        <f t="shared" ref="M71" si="1123">IF($B70="","",AQ71)</f>
        <v/>
      </c>
      <c r="N71" s="3" t="str">
        <f t="shared" ref="N71" si="1124">IF($B70="","",AR71)</f>
        <v/>
      </c>
      <c r="O71" s="218"/>
      <c r="P71" s="218"/>
      <c r="Q71" s="218"/>
      <c r="R71" s="218"/>
      <c r="S71" s="218"/>
      <c r="T71" s="218"/>
      <c r="U71" t="str">
        <f>IF(T70="","",PÚ!H71)</f>
        <v/>
      </c>
      <c r="V71" s="218"/>
      <c r="W71" s="218"/>
      <c r="Y71" s="218"/>
      <c r="Z71" t="str">
        <f>IF(Y70="","",'PÚ CTIF'!Q71)</f>
        <v/>
      </c>
      <c r="AA71" t="str">
        <f>IF(Y70="","",SUM('PÚ CTIF'!H71:O71))</f>
        <v/>
      </c>
      <c r="AB71" s="218"/>
      <c r="AC71" s="218"/>
      <c r="AE71" s="218"/>
      <c r="AF71" t="str">
        <f>IF(AE70="","",'4x60'!H71)</f>
        <v/>
      </c>
      <c r="AG71" s="218"/>
      <c r="AH71" s="218"/>
      <c r="AJ71" s="218"/>
      <c r="AK71" t="str">
        <f>IF(AJ70="","",'štafeta CTIF'!M71)</f>
        <v/>
      </c>
      <c r="AL71" t="str">
        <f>IF(AJ70="","",SUM('štafeta CTIF'!H71:K71))</f>
        <v/>
      </c>
      <c r="AM71" s="218"/>
      <c r="AN71" s="218"/>
      <c r="AP71" s="218"/>
      <c r="AQ71" t="str">
        <f>IF(AP70="","",'štafeta dvojic'!T71)</f>
        <v/>
      </c>
      <c r="AR71" t="str">
        <f>IF(AP70="","",SUM('štafeta dvojic'!H71:R71))</f>
        <v/>
      </c>
      <c r="AS71" s="218"/>
      <c r="AT71" s="218"/>
    </row>
    <row r="72" spans="1:46">
      <c r="A72" s="218" t="str">
        <f>IF(startovka!A72="","",startovka!A72)</f>
        <v/>
      </c>
      <c r="B72" s="218" t="str">
        <f>IF(startovka!B72="","",startovka!B72)</f>
        <v/>
      </c>
      <c r="C72" s="3" t="str">
        <f t="shared" ref="C72" si="1125">IF($B72="","",U72)</f>
        <v/>
      </c>
      <c r="D72" s="218" t="str">
        <f t="shared" ref="D72" si="1126">IF(B72="","",W72)</f>
        <v/>
      </c>
      <c r="E72" s="3" t="str">
        <f t="shared" ref="E72" si="1127">IF(B72="","",Z72)</f>
        <v/>
      </c>
      <c r="F72" s="3" t="str">
        <f t="shared" ref="F72" si="1128">IF(C72="","",AA72)</f>
        <v/>
      </c>
      <c r="G72" s="218" t="str">
        <f t="shared" ref="G72" si="1129">IF($B72="","",IF(ISNUMBER(AC72),AC72,0))</f>
        <v/>
      </c>
      <c r="H72" s="3" t="str">
        <f t="shared" ref="H72" si="1130">IF($B72="","",AF72)</f>
        <v/>
      </c>
      <c r="I72" s="218" t="str">
        <f t="shared" ref="I72" si="1131">IF($B72="","",IF(ISNUMBER(AH72),AH72,0))</f>
        <v/>
      </c>
      <c r="J72" s="3" t="str">
        <f t="shared" ref="J72" si="1132">IF($B72="","",AK72)</f>
        <v/>
      </c>
      <c r="K72" s="3" t="str">
        <f t="shared" ref="K72" si="1133">IF($B72="","",AL72)</f>
        <v/>
      </c>
      <c r="L72" s="218" t="str">
        <f t="shared" ref="L72" si="1134">IF($B72="","",IF(ISNUMBER(AN72),AN72,0))</f>
        <v/>
      </c>
      <c r="M72" s="3" t="str">
        <f t="shared" ref="M72" si="1135">IF($B72="","",AQ72)</f>
        <v/>
      </c>
      <c r="N72" s="3" t="str">
        <f t="shared" ref="N72" si="1136">IF($B72="","",AR72)</f>
        <v/>
      </c>
      <c r="O72" s="218" t="str">
        <f t="shared" ref="O72" si="1137">IF(B72="","",IF(ISNUMBER(AT72),AT72,0))</f>
        <v/>
      </c>
      <c r="P72" s="218" t="str">
        <f t="shared" ref="P72" si="1138">IF(B72="","",D72*1.001+G72*1.00001+I72*1.0000001+L72*1.000000001+O72)</f>
        <v/>
      </c>
      <c r="Q72" s="218" t="str">
        <f t="shared" ref="Q72" si="1139">IF(B72="","",RANK(P72,P$4:P$83,1))</f>
        <v/>
      </c>
      <c r="R72" s="218" t="str">
        <f t="shared" si="85"/>
        <v/>
      </c>
      <c r="S72" s="218" t="str">
        <f t="shared" ref="S72" si="1140">IF($B72="","",RANK(R72,R$4:R$83,1))</f>
        <v/>
      </c>
      <c r="T72" s="218" t="str">
        <f>IF(PÚ!B72="","",PÚ!B72)</f>
        <v/>
      </c>
      <c r="U72" t="str">
        <f>IF(T72="","",PÚ!H72)</f>
        <v/>
      </c>
      <c r="V72" s="218" t="str">
        <f t="shared" ref="V72" si="1141">IF(T72="","",MIN(U72:U73)+MAX(U72:U73)/1000000)</f>
        <v/>
      </c>
      <c r="W72" s="218" t="str">
        <f t="shared" ref="W72" si="1142">IF(T72="","",IF(SUM(V72:V151)=0,0,RANK(V72,V$4:V$83,1)))</f>
        <v/>
      </c>
      <c r="Y72" s="218" t="str">
        <f>IF('PÚ CTIF'!B72:B73="","",'PÚ CTIF'!B72:B73)</f>
        <v/>
      </c>
      <c r="Z72" t="str">
        <f>IF(Y72="","",'PÚ CTIF'!Q72)</f>
        <v/>
      </c>
      <c r="AA72" t="str">
        <f>IF(Y72="","",SUM('PÚ CTIF'!H72:O72))</f>
        <v/>
      </c>
      <c r="AB72" s="218" t="str">
        <f t="shared" ref="AB72" si="1143">IF(Y72="","",MIN(Z72:Z73)+MAX(Z72:Z73)/1000000000+INDEX(AA72:AA73,MATCH(MIN(Z72:Z73),Z72:Z73,0),1)/1000000000000000)</f>
        <v/>
      </c>
      <c r="AC72" s="218" t="str">
        <f t="shared" ref="AC72" si="1144">IF(Y72="","",RANK(AB72,AB$4:AB$83,1))</f>
        <v/>
      </c>
      <c r="AE72" s="218" t="str">
        <f>IF('4x60'!B72:B73="","",'4x60'!B72:B73)</f>
        <v/>
      </c>
      <c r="AF72" t="str">
        <f>IF(AE72="","",'4x60'!H72)</f>
        <v/>
      </c>
      <c r="AG72" s="218" t="str">
        <f t="shared" ref="AG72" si="1145">IF(AE72="","",MIN(AF72:AF73)+MAX(AF72:AF73)/1000000)</f>
        <v/>
      </c>
      <c r="AH72" s="218" t="str">
        <f t="shared" ref="AH72" si="1146">IF(AE72="","",IF(SUM(AG72:AG151)=0,0,RANK(AG72,AG$4:AG$83,1)))</f>
        <v/>
      </c>
      <c r="AJ72" s="218" t="str">
        <f>IF('štafeta CTIF'!B72:B73="","",'štafeta CTIF'!B72:B73)</f>
        <v/>
      </c>
      <c r="AK72" t="str">
        <f>IF(AJ72="","",'štafeta CTIF'!M72)</f>
        <v/>
      </c>
      <c r="AL72" t="str">
        <f>IF(AJ72="","",SUM('štafeta CTIF'!H72:K72))</f>
        <v/>
      </c>
      <c r="AM72" s="218" t="str">
        <f t="shared" ref="AM72" si="1147">IF(AJ72="","",MIN(AK72:AK73)+MAX(AK72:AK73)/1000000000+INDEX(AL72:AL73,MATCH(MIN(AK72:AK73),AK72:AK73,0),1)/1000000000000000)</f>
        <v/>
      </c>
      <c r="AN72" s="218" t="str">
        <f t="shared" ref="AN72" si="1148">IF(AJ72="","",RANK(AM72,AM$4:AM$83,1))</f>
        <v/>
      </c>
      <c r="AP72" s="218" t="str">
        <f>IF('štafeta dvojic'!B72:B73="","",'štafeta dvojic'!B72:B73)</f>
        <v/>
      </c>
      <c r="AQ72" t="str">
        <f>IF(AP72="","",'štafeta dvojic'!T72)</f>
        <v/>
      </c>
      <c r="AR72" t="str">
        <f>IF(AP72="","",SUM('štafeta dvojic'!H72:R72))</f>
        <v/>
      </c>
      <c r="AS72" s="218" t="str">
        <f t="shared" ref="AS72" si="1149">IF(AP72="","",MIN(AQ72:AQ73)+MAX(AQ72:AQ73)/1000000000+INDEX(AR72:AR73,MATCH(MIN(AQ72:AQ73),AQ72:AQ73,0),1)/1000000000000000)</f>
        <v/>
      </c>
      <c r="AT72" s="218" t="str">
        <f t="shared" ref="AT72" si="1150">IF(AP72="","",RANK(AS72,AS$4:AS$83,1))</f>
        <v/>
      </c>
    </row>
    <row r="73" spans="1:46">
      <c r="A73" s="218"/>
      <c r="B73" s="218"/>
      <c r="C73" s="3" t="str">
        <f t="shared" ref="C73" si="1151">IF(B72="","",U73)</f>
        <v/>
      </c>
      <c r="D73" s="218"/>
      <c r="E73" s="3" t="str">
        <f t="shared" ref="E73" si="1152">IF(B72="","",Z73)</f>
        <v/>
      </c>
      <c r="F73" s="3" t="str">
        <f t="shared" ref="F73" si="1153">IF(C72="","",AA73)</f>
        <v/>
      </c>
      <c r="G73" s="218"/>
      <c r="H73" s="3" t="str">
        <f t="shared" ref="H73" si="1154">IF($B72="","",AF73)</f>
        <v/>
      </c>
      <c r="I73" s="218"/>
      <c r="J73" s="3" t="str">
        <f t="shared" ref="J73" si="1155">IF($B72="","",AK73)</f>
        <v/>
      </c>
      <c r="K73" s="3" t="str">
        <f t="shared" ref="K73" si="1156">IF($B72="","",AL73)</f>
        <v/>
      </c>
      <c r="L73" s="218"/>
      <c r="M73" s="3" t="str">
        <f t="shared" ref="M73" si="1157">IF($B72="","",AQ73)</f>
        <v/>
      </c>
      <c r="N73" s="3" t="str">
        <f t="shared" ref="N73" si="1158">IF($B72="","",AR73)</f>
        <v/>
      </c>
      <c r="O73" s="218"/>
      <c r="P73" s="218"/>
      <c r="Q73" s="218"/>
      <c r="R73" s="218"/>
      <c r="S73" s="218"/>
      <c r="T73" s="218"/>
      <c r="U73" t="str">
        <f>IF(T72="","",PÚ!H73)</f>
        <v/>
      </c>
      <c r="V73" s="218"/>
      <c r="W73" s="218"/>
      <c r="Y73" s="218"/>
      <c r="Z73" t="str">
        <f>IF(Y72="","",'PÚ CTIF'!Q73)</f>
        <v/>
      </c>
      <c r="AA73" t="str">
        <f>IF(Y72="","",SUM('PÚ CTIF'!H73:O73))</f>
        <v/>
      </c>
      <c r="AB73" s="218"/>
      <c r="AC73" s="218"/>
      <c r="AE73" s="218"/>
      <c r="AF73" t="str">
        <f>IF(AE72="","",'4x60'!H73)</f>
        <v/>
      </c>
      <c r="AG73" s="218"/>
      <c r="AH73" s="218"/>
      <c r="AJ73" s="218"/>
      <c r="AK73" t="str">
        <f>IF(AJ72="","",'štafeta CTIF'!M73)</f>
        <v/>
      </c>
      <c r="AL73" t="str">
        <f>IF(AJ72="","",SUM('štafeta CTIF'!H73:K73))</f>
        <v/>
      </c>
      <c r="AM73" s="218"/>
      <c r="AN73" s="218"/>
      <c r="AP73" s="218"/>
      <c r="AQ73" t="str">
        <f>IF(AP72="","",'štafeta dvojic'!T73)</f>
        <v/>
      </c>
      <c r="AR73" t="str">
        <f>IF(AP72="","",SUM('štafeta dvojic'!H73:R73))</f>
        <v/>
      </c>
      <c r="AS73" s="218"/>
      <c r="AT73" s="218"/>
    </row>
    <row r="74" spans="1:46">
      <c r="A74" s="218" t="str">
        <f>IF(startovka!A74="","",startovka!A74)</f>
        <v/>
      </c>
      <c r="B74" s="218" t="str">
        <f>IF(startovka!B74="","",startovka!B74)</f>
        <v/>
      </c>
      <c r="C74" s="3" t="str">
        <f t="shared" ref="C74" si="1159">IF($B74="","",U74)</f>
        <v/>
      </c>
      <c r="D74" s="218" t="str">
        <f t="shared" ref="D74" si="1160">IF(B74="","",W74)</f>
        <v/>
      </c>
      <c r="E74" s="3" t="str">
        <f t="shared" ref="E74" si="1161">IF(B74="","",Z74)</f>
        <v/>
      </c>
      <c r="F74" s="3" t="str">
        <f t="shared" ref="F74" si="1162">IF(C74="","",AA74)</f>
        <v/>
      </c>
      <c r="G74" s="218" t="str">
        <f t="shared" ref="G74" si="1163">IF($B74="","",IF(ISNUMBER(AC74),AC74,0))</f>
        <v/>
      </c>
      <c r="H74" s="3" t="str">
        <f t="shared" ref="H74" si="1164">IF($B74="","",AF74)</f>
        <v/>
      </c>
      <c r="I74" s="218" t="str">
        <f t="shared" ref="I74" si="1165">IF($B74="","",IF(ISNUMBER(AH74),AH74,0))</f>
        <v/>
      </c>
      <c r="J74" s="3" t="str">
        <f t="shared" ref="J74" si="1166">IF($B74="","",AK74)</f>
        <v/>
      </c>
      <c r="K74" s="3" t="str">
        <f t="shared" ref="K74" si="1167">IF($B74="","",AL74)</f>
        <v/>
      </c>
      <c r="L74" s="218" t="str">
        <f t="shared" ref="L74" si="1168">IF($B74="","",IF(ISNUMBER(AN74),AN74,0))</f>
        <v/>
      </c>
      <c r="M74" s="3" t="str">
        <f t="shared" ref="M74" si="1169">IF($B74="","",AQ74)</f>
        <v/>
      </c>
      <c r="N74" s="3" t="str">
        <f t="shared" ref="N74" si="1170">IF($B74="","",AR74)</f>
        <v/>
      </c>
      <c r="O74" s="218" t="str">
        <f t="shared" ref="O74" si="1171">IF(B74="","",IF(ISNUMBER(AT74),AT74,0))</f>
        <v/>
      </c>
      <c r="P74" s="218" t="str">
        <f t="shared" ref="P74" si="1172">IF(B74="","",D74*1.001+G74*1.00001+I74*1.0000001+L74*1.000000001+O74)</f>
        <v/>
      </c>
      <c r="Q74" s="218" t="str">
        <f t="shared" ref="Q74" si="1173">IF(B74="","",RANK(P74,P$4:P$83,1))</f>
        <v/>
      </c>
      <c r="R74" s="218" t="str">
        <f t="shared" ref="R74:R82" si="1174">IF(Q74="","",Q74+A74/1000)</f>
        <v/>
      </c>
      <c r="S74" s="218" t="str">
        <f t="shared" ref="S74" si="1175">IF($B74="","",RANK(R74,R$4:R$83,1))</f>
        <v/>
      </c>
      <c r="T74" s="218" t="str">
        <f>IF(PÚ!B74="","",PÚ!B74)</f>
        <v/>
      </c>
      <c r="U74" t="str">
        <f>IF(T74="","",PÚ!H74)</f>
        <v/>
      </c>
      <c r="V74" s="218" t="str">
        <f t="shared" ref="V74" si="1176">IF(T74="","",MIN(U74:U75)+MAX(U74:U75)/1000000)</f>
        <v/>
      </c>
      <c r="W74" s="218" t="str">
        <f t="shared" ref="W74" si="1177">IF(T74="","",IF(SUM(V74:V153)=0,0,RANK(V74,V$4:V$83,1)))</f>
        <v/>
      </c>
      <c r="Y74" s="218" t="str">
        <f>IF('PÚ CTIF'!B74:B75="","",'PÚ CTIF'!B74:B75)</f>
        <v/>
      </c>
      <c r="Z74" t="str">
        <f>IF(Y74="","",'PÚ CTIF'!Q74)</f>
        <v/>
      </c>
      <c r="AA74" t="str">
        <f>IF(Y74="","",SUM('PÚ CTIF'!H74:O74))</f>
        <v/>
      </c>
      <c r="AB74" s="218" t="str">
        <f t="shared" ref="AB74" si="1178">IF(Y74="","",MIN(Z74:Z75)+MAX(Z74:Z75)/1000000000+INDEX(AA74:AA75,MATCH(MIN(Z74:Z75),Z74:Z75,0),1)/1000000000000000)</f>
        <v/>
      </c>
      <c r="AC74" s="218" t="str">
        <f t="shared" ref="AC74" si="1179">IF(Y74="","",RANK(AB74,AB$4:AB$83,1))</f>
        <v/>
      </c>
      <c r="AE74" s="218" t="str">
        <f>IF('4x60'!B74:B75="","",'4x60'!B74:B75)</f>
        <v/>
      </c>
      <c r="AF74" t="str">
        <f>IF(AE74="","",'4x60'!H74)</f>
        <v/>
      </c>
      <c r="AG74" s="218" t="str">
        <f t="shared" ref="AG74" si="1180">IF(AE74="","",MIN(AF74:AF75)+MAX(AF74:AF75)/1000000)</f>
        <v/>
      </c>
      <c r="AH74" s="218" t="str">
        <f t="shared" ref="AH74" si="1181">IF(AE74="","",IF(SUM(AG74:AG153)=0,0,RANK(AG74,AG$4:AG$83,1)))</f>
        <v/>
      </c>
      <c r="AJ74" s="218" t="str">
        <f>IF('štafeta CTIF'!B74:B75="","",'štafeta CTIF'!B74:B75)</f>
        <v/>
      </c>
      <c r="AK74" t="str">
        <f>IF(AJ74="","",'štafeta CTIF'!M74)</f>
        <v/>
      </c>
      <c r="AL74" t="str">
        <f>IF(AJ74="","",SUM('štafeta CTIF'!H74:K74))</f>
        <v/>
      </c>
      <c r="AM74" s="218" t="str">
        <f t="shared" ref="AM74" si="1182">IF(AJ74="","",MIN(AK74:AK75)+MAX(AK74:AK75)/1000000000+INDEX(AL74:AL75,MATCH(MIN(AK74:AK75),AK74:AK75,0),1)/1000000000000000)</f>
        <v/>
      </c>
      <c r="AN74" s="218" t="str">
        <f t="shared" ref="AN74" si="1183">IF(AJ74="","",RANK(AM74,AM$4:AM$83,1))</f>
        <v/>
      </c>
      <c r="AP74" s="218" t="str">
        <f>IF('štafeta dvojic'!B74:B75="","",'štafeta dvojic'!B74:B75)</f>
        <v/>
      </c>
      <c r="AQ74" t="str">
        <f>IF(AP74="","",'štafeta dvojic'!T74)</f>
        <v/>
      </c>
      <c r="AR74" t="str">
        <f>IF(AP74="","",SUM('štafeta dvojic'!H74:R74))</f>
        <v/>
      </c>
      <c r="AS74" s="218" t="str">
        <f t="shared" ref="AS74" si="1184">IF(AP74="","",MIN(AQ74:AQ75)+MAX(AQ74:AQ75)/1000000000+INDEX(AR74:AR75,MATCH(MIN(AQ74:AQ75),AQ74:AQ75,0),1)/1000000000000000)</f>
        <v/>
      </c>
      <c r="AT74" s="218" t="str">
        <f t="shared" ref="AT74" si="1185">IF(AP74="","",RANK(AS74,AS$4:AS$83,1))</f>
        <v/>
      </c>
    </row>
    <row r="75" spans="1:46">
      <c r="A75" s="218"/>
      <c r="B75" s="218"/>
      <c r="C75" s="3" t="str">
        <f t="shared" ref="C75" si="1186">IF(B74="","",U75)</f>
        <v/>
      </c>
      <c r="D75" s="218"/>
      <c r="E75" s="3" t="str">
        <f t="shared" ref="E75" si="1187">IF(B74="","",Z75)</f>
        <v/>
      </c>
      <c r="F75" s="3" t="str">
        <f t="shared" ref="F75" si="1188">IF(C74="","",AA75)</f>
        <v/>
      </c>
      <c r="G75" s="218"/>
      <c r="H75" s="3" t="str">
        <f t="shared" ref="H75" si="1189">IF($B74="","",AF75)</f>
        <v/>
      </c>
      <c r="I75" s="218"/>
      <c r="J75" s="3" t="str">
        <f t="shared" ref="J75" si="1190">IF($B74="","",AK75)</f>
        <v/>
      </c>
      <c r="K75" s="3" t="str">
        <f t="shared" ref="K75" si="1191">IF($B74="","",AL75)</f>
        <v/>
      </c>
      <c r="L75" s="218"/>
      <c r="M75" s="3" t="str">
        <f t="shared" ref="M75" si="1192">IF($B74="","",AQ75)</f>
        <v/>
      </c>
      <c r="N75" s="3" t="str">
        <f t="shared" ref="N75" si="1193">IF($B74="","",AR75)</f>
        <v/>
      </c>
      <c r="O75" s="218"/>
      <c r="P75" s="218"/>
      <c r="Q75" s="218"/>
      <c r="R75" s="218"/>
      <c r="S75" s="218"/>
      <c r="T75" s="218"/>
      <c r="U75" t="str">
        <f>IF(T74="","",PÚ!H75)</f>
        <v/>
      </c>
      <c r="V75" s="218"/>
      <c r="W75" s="218"/>
      <c r="Y75" s="218"/>
      <c r="Z75" t="str">
        <f>IF(Y74="","",'PÚ CTIF'!Q75)</f>
        <v/>
      </c>
      <c r="AA75" t="str">
        <f>IF(Y74="","",SUM('PÚ CTIF'!H75:O75))</f>
        <v/>
      </c>
      <c r="AB75" s="218"/>
      <c r="AC75" s="218"/>
      <c r="AE75" s="218"/>
      <c r="AF75" t="str">
        <f>IF(AE74="","",'4x60'!H75)</f>
        <v/>
      </c>
      <c r="AG75" s="218"/>
      <c r="AH75" s="218"/>
      <c r="AJ75" s="218"/>
      <c r="AK75" t="str">
        <f>IF(AJ74="","",'štafeta CTIF'!M75)</f>
        <v/>
      </c>
      <c r="AL75" t="str">
        <f>IF(AJ74="","",SUM('štafeta CTIF'!H75:K75))</f>
        <v/>
      </c>
      <c r="AM75" s="218"/>
      <c r="AN75" s="218"/>
      <c r="AP75" s="218"/>
      <c r="AQ75" t="str">
        <f>IF(AP74="","",'štafeta dvojic'!T75)</f>
        <v/>
      </c>
      <c r="AR75" t="str">
        <f>IF(AP74="","",SUM('štafeta dvojic'!H75:R75))</f>
        <v/>
      </c>
      <c r="AS75" s="218"/>
      <c r="AT75" s="218"/>
    </row>
    <row r="76" spans="1:46">
      <c r="A76" s="218" t="str">
        <f>IF(startovka!A76="","",startovka!A76)</f>
        <v/>
      </c>
      <c r="B76" s="218" t="str">
        <f>IF(startovka!B76="","",startovka!B76)</f>
        <v/>
      </c>
      <c r="C76" s="3" t="str">
        <f t="shared" ref="C76" si="1194">IF($B76="","",U76)</f>
        <v/>
      </c>
      <c r="D76" s="218" t="str">
        <f t="shared" ref="D76" si="1195">IF(B76="","",W76)</f>
        <v/>
      </c>
      <c r="E76" s="3" t="str">
        <f t="shared" ref="E76" si="1196">IF(B76="","",Z76)</f>
        <v/>
      </c>
      <c r="F76" s="3" t="str">
        <f t="shared" ref="F76" si="1197">IF(C76="","",AA76)</f>
        <v/>
      </c>
      <c r="G76" s="218" t="str">
        <f t="shared" ref="G76" si="1198">IF($B76="","",IF(ISNUMBER(AC76),AC76,0))</f>
        <v/>
      </c>
      <c r="H76" s="3" t="str">
        <f t="shared" ref="H76" si="1199">IF($B76="","",AF76)</f>
        <v/>
      </c>
      <c r="I76" s="218" t="str">
        <f t="shared" ref="I76" si="1200">IF($B76="","",IF(ISNUMBER(AH76),AH76,0))</f>
        <v/>
      </c>
      <c r="J76" s="3" t="str">
        <f t="shared" ref="J76" si="1201">IF($B76="","",AK76)</f>
        <v/>
      </c>
      <c r="K76" s="3" t="str">
        <f t="shared" ref="K76" si="1202">IF($B76="","",AL76)</f>
        <v/>
      </c>
      <c r="L76" s="218" t="str">
        <f t="shared" ref="L76" si="1203">IF($B76="","",IF(ISNUMBER(AN76),AN76,0))</f>
        <v/>
      </c>
      <c r="M76" s="3" t="str">
        <f t="shared" ref="M76" si="1204">IF($B76="","",AQ76)</f>
        <v/>
      </c>
      <c r="N76" s="3" t="str">
        <f t="shared" ref="N76" si="1205">IF($B76="","",AR76)</f>
        <v/>
      </c>
      <c r="O76" s="218" t="str">
        <f t="shared" ref="O76" si="1206">IF(B76="","",IF(ISNUMBER(AT76),AT76,0))</f>
        <v/>
      </c>
      <c r="P76" s="218" t="str">
        <f t="shared" ref="P76" si="1207">IF(B76="","",D76*1.001+G76*1.00001+I76*1.0000001+L76*1.000000001+O76)</f>
        <v/>
      </c>
      <c r="Q76" s="218" t="str">
        <f t="shared" ref="Q76" si="1208">IF(B76="","",RANK(P76,P$4:P$83,1))</f>
        <v/>
      </c>
      <c r="R76" s="218" t="str">
        <f t="shared" si="1174"/>
        <v/>
      </c>
      <c r="S76" s="218" t="str">
        <f t="shared" ref="S76" si="1209">IF($B76="","",RANK(R76,R$4:R$83,1))</f>
        <v/>
      </c>
      <c r="T76" s="218" t="str">
        <f>IF(PÚ!B76="","",PÚ!B76)</f>
        <v/>
      </c>
      <c r="U76" t="str">
        <f>IF(T76="","",PÚ!H76)</f>
        <v/>
      </c>
      <c r="V76" s="218" t="str">
        <f t="shared" ref="V76" si="1210">IF(T76="","",MIN(U76:U77)+MAX(U76:U77)/1000000)</f>
        <v/>
      </c>
      <c r="W76" s="218" t="str">
        <f t="shared" ref="W76" si="1211">IF(T76="","",IF(SUM(V76:V155)=0,0,RANK(V76,V$4:V$83,1)))</f>
        <v/>
      </c>
      <c r="Y76" s="218" t="str">
        <f>IF('PÚ CTIF'!B76:B77="","",'PÚ CTIF'!B76:B77)</f>
        <v/>
      </c>
      <c r="Z76" t="str">
        <f>IF(Y76="","",'PÚ CTIF'!Q76)</f>
        <v/>
      </c>
      <c r="AA76" t="str">
        <f>IF(Y76="","",SUM('PÚ CTIF'!H76:O76))</f>
        <v/>
      </c>
      <c r="AB76" s="218" t="str">
        <f t="shared" ref="AB76" si="1212">IF(Y76="","",MIN(Z76:Z77)+MAX(Z76:Z77)/1000000000+INDEX(AA76:AA77,MATCH(MIN(Z76:Z77),Z76:Z77,0),1)/1000000000000000)</f>
        <v/>
      </c>
      <c r="AC76" s="218" t="str">
        <f t="shared" ref="AC76" si="1213">IF(Y76="","",RANK(AB76,AB$4:AB$83,1))</f>
        <v/>
      </c>
      <c r="AE76" s="218" t="str">
        <f>IF('4x60'!B76:B77="","",'4x60'!B76:B77)</f>
        <v/>
      </c>
      <c r="AF76" t="str">
        <f>IF(AE76="","",'4x60'!H76)</f>
        <v/>
      </c>
      <c r="AG76" s="218" t="str">
        <f t="shared" ref="AG76" si="1214">IF(AE76="","",MIN(AF76:AF77)+MAX(AF76:AF77)/1000000)</f>
        <v/>
      </c>
      <c r="AH76" s="218" t="str">
        <f t="shared" ref="AH76" si="1215">IF(AE76="","",IF(SUM(AG76:AG155)=0,0,RANK(AG76,AG$4:AG$83,1)))</f>
        <v/>
      </c>
      <c r="AJ76" s="218" t="str">
        <f>IF('štafeta CTIF'!B76:B77="","",'štafeta CTIF'!B76:B77)</f>
        <v/>
      </c>
      <c r="AK76" t="str">
        <f>IF(AJ76="","",'štafeta CTIF'!M76)</f>
        <v/>
      </c>
      <c r="AL76" t="str">
        <f>IF(AJ76="","",SUM('štafeta CTIF'!H76:K76))</f>
        <v/>
      </c>
      <c r="AM76" s="218" t="str">
        <f t="shared" ref="AM76" si="1216">IF(AJ76="","",MIN(AK76:AK77)+MAX(AK76:AK77)/1000000000+INDEX(AL76:AL77,MATCH(MIN(AK76:AK77),AK76:AK77,0),1)/1000000000000000)</f>
        <v/>
      </c>
      <c r="AN76" s="218" t="str">
        <f t="shared" ref="AN76" si="1217">IF(AJ76="","",RANK(AM76,AM$4:AM$83,1))</f>
        <v/>
      </c>
      <c r="AP76" s="218" t="str">
        <f>IF('štafeta dvojic'!B76:B77="","",'štafeta dvojic'!B76:B77)</f>
        <v/>
      </c>
      <c r="AQ76" t="str">
        <f>IF(AP76="","",'štafeta dvojic'!T76)</f>
        <v/>
      </c>
      <c r="AR76" t="str">
        <f>IF(AP76="","",SUM('štafeta dvojic'!H76:R76))</f>
        <v/>
      </c>
      <c r="AS76" s="218" t="str">
        <f t="shared" ref="AS76" si="1218">IF(AP76="","",MIN(AQ76:AQ77)+MAX(AQ76:AQ77)/1000000000+INDEX(AR76:AR77,MATCH(MIN(AQ76:AQ77),AQ76:AQ77,0),1)/1000000000000000)</f>
        <v/>
      </c>
      <c r="AT76" s="218" t="str">
        <f t="shared" ref="AT76" si="1219">IF(AP76="","",RANK(AS76,AS$4:AS$83,1))</f>
        <v/>
      </c>
    </row>
    <row r="77" spans="1:46">
      <c r="A77" s="218"/>
      <c r="B77" s="218"/>
      <c r="C77" s="3" t="str">
        <f t="shared" ref="C77" si="1220">IF(B76="","",U77)</f>
        <v/>
      </c>
      <c r="D77" s="218"/>
      <c r="E77" s="3" t="str">
        <f t="shared" ref="E77" si="1221">IF(B76="","",Z77)</f>
        <v/>
      </c>
      <c r="F77" s="3" t="str">
        <f t="shared" ref="F77" si="1222">IF(C76="","",AA77)</f>
        <v/>
      </c>
      <c r="G77" s="218"/>
      <c r="H77" s="3" t="str">
        <f t="shared" ref="H77" si="1223">IF($B76="","",AF77)</f>
        <v/>
      </c>
      <c r="I77" s="218"/>
      <c r="J77" s="3" t="str">
        <f t="shared" ref="J77" si="1224">IF($B76="","",AK77)</f>
        <v/>
      </c>
      <c r="K77" s="3" t="str">
        <f t="shared" ref="K77" si="1225">IF($B76="","",AL77)</f>
        <v/>
      </c>
      <c r="L77" s="218"/>
      <c r="M77" s="3" t="str">
        <f t="shared" ref="M77" si="1226">IF($B76="","",AQ77)</f>
        <v/>
      </c>
      <c r="N77" s="3" t="str">
        <f t="shared" ref="N77" si="1227">IF($B76="","",AR77)</f>
        <v/>
      </c>
      <c r="O77" s="218"/>
      <c r="P77" s="218"/>
      <c r="Q77" s="218"/>
      <c r="R77" s="218"/>
      <c r="S77" s="218"/>
      <c r="T77" s="218"/>
      <c r="U77" t="str">
        <f>IF(T76="","",PÚ!H77)</f>
        <v/>
      </c>
      <c r="V77" s="218"/>
      <c r="W77" s="218"/>
      <c r="Y77" s="218"/>
      <c r="Z77" t="str">
        <f>IF(Y76="","",'PÚ CTIF'!Q77)</f>
        <v/>
      </c>
      <c r="AA77" t="str">
        <f>IF(Y76="","",SUM('PÚ CTIF'!H77:O77))</f>
        <v/>
      </c>
      <c r="AB77" s="218"/>
      <c r="AC77" s="218"/>
      <c r="AE77" s="218"/>
      <c r="AF77" t="str">
        <f>IF(AE76="","",'4x60'!H77)</f>
        <v/>
      </c>
      <c r="AG77" s="218"/>
      <c r="AH77" s="218"/>
      <c r="AJ77" s="218"/>
      <c r="AK77" t="str">
        <f>IF(AJ76="","",'štafeta CTIF'!M77)</f>
        <v/>
      </c>
      <c r="AL77" t="str">
        <f>IF(AJ76="","",SUM('štafeta CTIF'!H77:K77))</f>
        <v/>
      </c>
      <c r="AM77" s="218"/>
      <c r="AN77" s="218"/>
      <c r="AP77" s="218"/>
      <c r="AQ77" t="str">
        <f>IF(AP76="","",'štafeta dvojic'!T77)</f>
        <v/>
      </c>
      <c r="AR77" t="str">
        <f>IF(AP76="","",SUM('štafeta dvojic'!H77:R77))</f>
        <v/>
      </c>
      <c r="AS77" s="218"/>
      <c r="AT77" s="218"/>
    </row>
    <row r="78" spans="1:46">
      <c r="A78" s="218" t="str">
        <f>IF(startovka!A78="","",startovka!A78)</f>
        <v/>
      </c>
      <c r="B78" s="218" t="str">
        <f>IF(startovka!B78="","",startovka!B78)</f>
        <v/>
      </c>
      <c r="C78" s="3" t="str">
        <f t="shared" ref="C78" si="1228">IF($B78="","",U78)</f>
        <v/>
      </c>
      <c r="D78" s="218" t="str">
        <f t="shared" ref="D78" si="1229">IF(B78="","",W78)</f>
        <v/>
      </c>
      <c r="E78" s="3" t="str">
        <f t="shared" ref="E78" si="1230">IF(B78="","",Z78)</f>
        <v/>
      </c>
      <c r="F78" s="3" t="str">
        <f t="shared" ref="F78" si="1231">IF(C78="","",AA78)</f>
        <v/>
      </c>
      <c r="G78" s="218" t="str">
        <f t="shared" ref="G78" si="1232">IF($B78="","",IF(ISNUMBER(AC78),AC78,0))</f>
        <v/>
      </c>
      <c r="H78" s="3" t="str">
        <f t="shared" ref="H78" si="1233">IF($B78="","",AF78)</f>
        <v/>
      </c>
      <c r="I78" s="218" t="str">
        <f t="shared" ref="I78" si="1234">IF($B78="","",IF(ISNUMBER(AH78),AH78,0))</f>
        <v/>
      </c>
      <c r="J78" s="3" t="str">
        <f t="shared" ref="J78" si="1235">IF($B78="","",AK78)</f>
        <v/>
      </c>
      <c r="K78" s="3" t="str">
        <f t="shared" ref="K78" si="1236">IF($B78="","",AL78)</f>
        <v/>
      </c>
      <c r="L78" s="218" t="str">
        <f t="shared" ref="L78" si="1237">IF($B78="","",IF(ISNUMBER(AN78),AN78,0))</f>
        <v/>
      </c>
      <c r="M78" s="3" t="str">
        <f t="shared" ref="M78" si="1238">IF($B78="","",AQ78)</f>
        <v/>
      </c>
      <c r="N78" s="3" t="str">
        <f t="shared" ref="N78" si="1239">IF($B78="","",AR78)</f>
        <v/>
      </c>
      <c r="O78" s="218" t="str">
        <f t="shared" ref="O78" si="1240">IF(B78="","",IF(ISNUMBER(AT78),AT78,0))</f>
        <v/>
      </c>
      <c r="P78" s="218" t="str">
        <f t="shared" ref="P78" si="1241">IF(B78="","",D78*1.001+G78*1.00001+I78*1.0000001+L78*1.000000001+O78)</f>
        <v/>
      </c>
      <c r="Q78" s="218" t="str">
        <f t="shared" ref="Q78" si="1242">IF(B78="","",RANK(P78,P$4:P$83,1))</f>
        <v/>
      </c>
      <c r="R78" s="218" t="str">
        <f t="shared" si="1174"/>
        <v/>
      </c>
      <c r="S78" s="218" t="str">
        <f t="shared" ref="S78" si="1243">IF($B78="","",RANK(R78,R$4:R$83,1))</f>
        <v/>
      </c>
      <c r="T78" s="218" t="str">
        <f>IF(PÚ!B78="","",PÚ!B78)</f>
        <v/>
      </c>
      <c r="U78" t="str">
        <f>IF(T78="","",PÚ!H78)</f>
        <v/>
      </c>
      <c r="V78" s="218" t="str">
        <f t="shared" ref="V78" si="1244">IF(T78="","",MIN(U78:U79)+MAX(U78:U79)/1000000)</f>
        <v/>
      </c>
      <c r="W78" s="218" t="str">
        <f t="shared" ref="W78" si="1245">IF(T78="","",IF(SUM(V78:V157)=0,0,RANK(V78,V$4:V$83,1)))</f>
        <v/>
      </c>
      <c r="Y78" s="218" t="str">
        <f>IF('PÚ CTIF'!B78:B79="","",'PÚ CTIF'!B78:B79)</f>
        <v/>
      </c>
      <c r="Z78" t="str">
        <f>IF(Y78="","",'PÚ CTIF'!Q78)</f>
        <v/>
      </c>
      <c r="AA78" t="str">
        <f>IF(Y78="","",SUM('PÚ CTIF'!H78:O78))</f>
        <v/>
      </c>
      <c r="AB78" s="218" t="str">
        <f t="shared" ref="AB78" si="1246">IF(Y78="","",MIN(Z78:Z79)+MAX(Z78:Z79)/1000000000+INDEX(AA78:AA79,MATCH(MIN(Z78:Z79),Z78:Z79,0),1)/1000000000000000)</f>
        <v/>
      </c>
      <c r="AC78" s="218" t="str">
        <f t="shared" ref="AC78" si="1247">IF(Y78="","",RANK(AB78,AB$4:AB$83,1))</f>
        <v/>
      </c>
      <c r="AE78" s="218" t="str">
        <f>IF('4x60'!B78:B79="","",'4x60'!B78:B79)</f>
        <v/>
      </c>
      <c r="AF78" t="str">
        <f>IF(AE78="","",'4x60'!H78)</f>
        <v/>
      </c>
      <c r="AG78" s="218" t="str">
        <f t="shared" ref="AG78" si="1248">IF(AE78="","",MIN(AF78:AF79)+MAX(AF78:AF79)/1000000)</f>
        <v/>
      </c>
      <c r="AH78" s="218" t="str">
        <f t="shared" ref="AH78" si="1249">IF(AE78="","",IF(SUM(AG78:AG157)=0,0,RANK(AG78,AG$4:AG$83,1)))</f>
        <v/>
      </c>
      <c r="AJ78" s="218" t="str">
        <f>IF('štafeta CTIF'!B78:B79="","",'štafeta CTIF'!B78:B79)</f>
        <v/>
      </c>
      <c r="AK78" t="str">
        <f>IF(AJ78="","",'štafeta CTIF'!M78)</f>
        <v/>
      </c>
      <c r="AL78" t="str">
        <f>IF(AJ78="","",SUM('štafeta CTIF'!H78:K78))</f>
        <v/>
      </c>
      <c r="AM78" s="218" t="str">
        <f t="shared" ref="AM78" si="1250">IF(AJ78="","",MIN(AK78:AK79)+MAX(AK78:AK79)/1000000000+INDEX(AL78:AL79,MATCH(MIN(AK78:AK79),AK78:AK79,0),1)/1000000000000000)</f>
        <v/>
      </c>
      <c r="AN78" s="218" t="str">
        <f t="shared" ref="AN78" si="1251">IF(AJ78="","",RANK(AM78,AM$4:AM$83,1))</f>
        <v/>
      </c>
      <c r="AP78" s="218" t="str">
        <f>IF('štafeta dvojic'!B78:B79="","",'štafeta dvojic'!B78:B79)</f>
        <v/>
      </c>
      <c r="AQ78" t="str">
        <f>IF(AP78="","",'štafeta dvojic'!T78)</f>
        <v/>
      </c>
      <c r="AR78" t="str">
        <f>IF(AP78="","",SUM('štafeta dvojic'!H78:R78))</f>
        <v/>
      </c>
      <c r="AS78" s="218" t="str">
        <f t="shared" ref="AS78" si="1252">IF(AP78="","",MIN(AQ78:AQ79)+MAX(AQ78:AQ79)/1000000000+INDEX(AR78:AR79,MATCH(MIN(AQ78:AQ79),AQ78:AQ79,0),1)/1000000000000000)</f>
        <v/>
      </c>
      <c r="AT78" s="218" t="str">
        <f t="shared" ref="AT78" si="1253">IF(AP78="","",RANK(AS78,AS$4:AS$83,1))</f>
        <v/>
      </c>
    </row>
    <row r="79" spans="1:46">
      <c r="A79" s="218"/>
      <c r="B79" s="218"/>
      <c r="C79" s="3" t="str">
        <f t="shared" ref="C79" si="1254">IF(B78="","",U79)</f>
        <v/>
      </c>
      <c r="D79" s="218"/>
      <c r="E79" s="3" t="str">
        <f t="shared" ref="E79" si="1255">IF(B78="","",Z79)</f>
        <v/>
      </c>
      <c r="F79" s="3" t="str">
        <f t="shared" ref="F79" si="1256">IF(C78="","",AA79)</f>
        <v/>
      </c>
      <c r="G79" s="218"/>
      <c r="H79" s="3" t="str">
        <f t="shared" ref="H79" si="1257">IF($B78="","",AF79)</f>
        <v/>
      </c>
      <c r="I79" s="218"/>
      <c r="J79" s="3" t="str">
        <f t="shared" ref="J79" si="1258">IF($B78="","",AK79)</f>
        <v/>
      </c>
      <c r="K79" s="3" t="str">
        <f t="shared" ref="K79" si="1259">IF($B78="","",AL79)</f>
        <v/>
      </c>
      <c r="L79" s="218"/>
      <c r="M79" s="3" t="str">
        <f t="shared" ref="M79" si="1260">IF($B78="","",AQ79)</f>
        <v/>
      </c>
      <c r="N79" s="3" t="str">
        <f t="shared" ref="N79" si="1261">IF($B78="","",AR79)</f>
        <v/>
      </c>
      <c r="O79" s="218"/>
      <c r="P79" s="218"/>
      <c r="Q79" s="218"/>
      <c r="R79" s="218"/>
      <c r="S79" s="218"/>
      <c r="T79" s="218"/>
      <c r="U79" t="str">
        <f>IF(T78="","",PÚ!H79)</f>
        <v/>
      </c>
      <c r="V79" s="218"/>
      <c r="W79" s="218"/>
      <c r="Y79" s="218"/>
      <c r="Z79" t="str">
        <f>IF(Y78="","",'PÚ CTIF'!Q79)</f>
        <v/>
      </c>
      <c r="AA79" t="str">
        <f>IF(Y78="","",SUM('PÚ CTIF'!H79:O79))</f>
        <v/>
      </c>
      <c r="AB79" s="218"/>
      <c r="AC79" s="218"/>
      <c r="AE79" s="218"/>
      <c r="AF79" t="str">
        <f>IF(AE78="","",'4x60'!H79)</f>
        <v/>
      </c>
      <c r="AG79" s="218"/>
      <c r="AH79" s="218"/>
      <c r="AJ79" s="218"/>
      <c r="AK79" t="str">
        <f>IF(AJ78="","",'štafeta CTIF'!M79)</f>
        <v/>
      </c>
      <c r="AL79" t="str">
        <f>IF(AJ78="","",SUM('štafeta CTIF'!H79:K79))</f>
        <v/>
      </c>
      <c r="AM79" s="218"/>
      <c r="AN79" s="218"/>
      <c r="AP79" s="218"/>
      <c r="AQ79" t="str">
        <f>IF(AP78="","",'štafeta dvojic'!T79)</f>
        <v/>
      </c>
      <c r="AR79" t="str">
        <f>IF(AP78="","",SUM('štafeta dvojic'!H79:R79))</f>
        <v/>
      </c>
      <c r="AS79" s="218"/>
      <c r="AT79" s="218"/>
    </row>
    <row r="80" spans="1:46">
      <c r="A80" s="218" t="str">
        <f>IF(startovka!A80="","",startovka!A80)</f>
        <v/>
      </c>
      <c r="B80" s="218" t="str">
        <f>IF(startovka!B80="","",startovka!B80)</f>
        <v/>
      </c>
      <c r="C80" s="3" t="str">
        <f t="shared" ref="C80" si="1262">IF($B80="","",U80)</f>
        <v/>
      </c>
      <c r="D80" s="218" t="str">
        <f t="shared" ref="D80" si="1263">IF(B80="","",W80)</f>
        <v/>
      </c>
      <c r="E80" s="3" t="str">
        <f t="shared" ref="E80" si="1264">IF(B80="","",Z80)</f>
        <v/>
      </c>
      <c r="F80" s="3" t="str">
        <f t="shared" ref="F80" si="1265">IF(C80="","",AA80)</f>
        <v/>
      </c>
      <c r="G80" s="218" t="str">
        <f t="shared" ref="G80" si="1266">IF($B80="","",IF(ISNUMBER(AC80),AC80,0))</f>
        <v/>
      </c>
      <c r="H80" s="3" t="str">
        <f t="shared" ref="H80" si="1267">IF($B80="","",AF80)</f>
        <v/>
      </c>
      <c r="I80" s="218" t="str">
        <f t="shared" ref="I80" si="1268">IF($B80="","",IF(ISNUMBER(AH80),AH80,0))</f>
        <v/>
      </c>
      <c r="J80" s="3" t="str">
        <f t="shared" ref="J80" si="1269">IF($B80="","",AK80)</f>
        <v/>
      </c>
      <c r="K80" s="3" t="str">
        <f t="shared" ref="K80" si="1270">IF($B80="","",AL80)</f>
        <v/>
      </c>
      <c r="L80" s="218" t="str">
        <f t="shared" ref="L80" si="1271">IF($B80="","",IF(ISNUMBER(AN80),AN80,0))</f>
        <v/>
      </c>
      <c r="M80" s="3" t="str">
        <f t="shared" ref="M80" si="1272">IF($B80="","",AQ80)</f>
        <v/>
      </c>
      <c r="N80" s="3" t="str">
        <f t="shared" ref="N80" si="1273">IF($B80="","",AR80)</f>
        <v/>
      </c>
      <c r="O80" s="218" t="str">
        <f t="shared" ref="O80" si="1274">IF(B80="","",IF(ISNUMBER(AT80),AT80,0))</f>
        <v/>
      </c>
      <c r="P80" s="218" t="str">
        <f t="shared" ref="P80" si="1275">IF(B80="","",D80*1.001+G80*1.00001+I80*1.0000001+L80*1.000000001+O80)</f>
        <v/>
      </c>
      <c r="Q80" s="218" t="str">
        <f t="shared" ref="Q80" si="1276">IF(B80="","",RANK(P80,P$4:P$83,1))</f>
        <v/>
      </c>
      <c r="R80" s="218" t="str">
        <f t="shared" si="1174"/>
        <v/>
      </c>
      <c r="S80" s="218" t="str">
        <f t="shared" ref="S80" si="1277">IF($B80="","",RANK(R80,R$4:R$83,1))</f>
        <v/>
      </c>
      <c r="T80" s="218" t="str">
        <f>IF(PÚ!B80="","",PÚ!B80)</f>
        <v/>
      </c>
      <c r="U80" t="str">
        <f>IF(T80="","",PÚ!H80)</f>
        <v/>
      </c>
      <c r="V80" s="218" t="str">
        <f t="shared" ref="V80" si="1278">IF(T80="","",MIN(U80:U81)+MAX(U80:U81)/1000000)</f>
        <v/>
      </c>
      <c r="W80" s="218" t="str">
        <f t="shared" ref="W80" si="1279">IF(T80="","",IF(SUM(V80:V159)=0,0,RANK(V80,V$4:V$83,1)))</f>
        <v/>
      </c>
      <c r="Y80" s="218" t="str">
        <f>IF('PÚ CTIF'!B80:B81="","",'PÚ CTIF'!B80:B81)</f>
        <v/>
      </c>
      <c r="Z80" t="str">
        <f>IF(Y80="","",'PÚ CTIF'!Q80)</f>
        <v/>
      </c>
      <c r="AA80" t="str">
        <f>IF(Y80="","",SUM('PÚ CTIF'!H80:O80))</f>
        <v/>
      </c>
      <c r="AB80" s="218" t="str">
        <f t="shared" ref="AB80" si="1280">IF(Y80="","",MIN(Z80:Z81)+MAX(Z80:Z81)/1000000000+INDEX(AA80:AA81,MATCH(MIN(Z80:Z81),Z80:Z81,0),1)/1000000000000000)</f>
        <v/>
      </c>
      <c r="AC80" s="218" t="str">
        <f t="shared" ref="AC80" si="1281">IF(Y80="","",RANK(AB80,AB$4:AB$83,1))</f>
        <v/>
      </c>
      <c r="AE80" s="218" t="str">
        <f>IF('4x60'!B80:B81="","",'4x60'!B80:B81)</f>
        <v/>
      </c>
      <c r="AF80" t="str">
        <f>IF(AE80="","",'4x60'!H80)</f>
        <v/>
      </c>
      <c r="AG80" s="218" t="str">
        <f t="shared" ref="AG80" si="1282">IF(AE80="","",MIN(AF80:AF81)+MAX(AF80:AF81)/1000000)</f>
        <v/>
      </c>
      <c r="AH80" s="218" t="str">
        <f t="shared" ref="AH80" si="1283">IF(AE80="","",IF(SUM(AG80:AG159)=0,0,RANK(AG80,AG$4:AG$83,1)))</f>
        <v/>
      </c>
      <c r="AJ80" s="218" t="str">
        <f>IF('štafeta CTIF'!B80:B81="","",'štafeta CTIF'!B80:B81)</f>
        <v/>
      </c>
      <c r="AK80" t="str">
        <f>IF(AJ80="","",'štafeta CTIF'!M80)</f>
        <v/>
      </c>
      <c r="AL80" t="str">
        <f>IF(AJ80="","",SUM('štafeta CTIF'!H80:K80))</f>
        <v/>
      </c>
      <c r="AM80" s="218" t="str">
        <f t="shared" ref="AM80" si="1284">IF(AJ80="","",MIN(AK80:AK81)+MAX(AK80:AK81)/1000000000+INDEX(AL80:AL81,MATCH(MIN(AK80:AK81),AK80:AK81,0),1)/1000000000000000)</f>
        <v/>
      </c>
      <c r="AN80" s="218" t="str">
        <f t="shared" ref="AN80" si="1285">IF(AJ80="","",RANK(AM80,AM$4:AM$83,1))</f>
        <v/>
      </c>
      <c r="AP80" s="218" t="str">
        <f>IF('štafeta dvojic'!B80:B81="","",'štafeta dvojic'!B80:B81)</f>
        <v/>
      </c>
      <c r="AQ80" t="str">
        <f>IF(AP80="","",'štafeta dvojic'!T80)</f>
        <v/>
      </c>
      <c r="AR80" t="str">
        <f>IF(AP80="","",SUM('štafeta dvojic'!H80:R80))</f>
        <v/>
      </c>
      <c r="AS80" s="218" t="str">
        <f t="shared" ref="AS80" si="1286">IF(AP80="","",MIN(AQ80:AQ81)+MAX(AQ80:AQ81)/1000000000+INDEX(AR80:AR81,MATCH(MIN(AQ80:AQ81),AQ80:AQ81,0),1)/1000000000000000)</f>
        <v/>
      </c>
      <c r="AT80" s="218" t="str">
        <f t="shared" ref="AT80" si="1287">IF(AP80="","",RANK(AS80,AS$4:AS$83,1))</f>
        <v/>
      </c>
    </row>
    <row r="81" spans="1:46">
      <c r="A81" s="218"/>
      <c r="B81" s="218"/>
      <c r="C81" s="3" t="str">
        <f t="shared" ref="C81" si="1288">IF(B80="","",U81)</f>
        <v/>
      </c>
      <c r="D81" s="218"/>
      <c r="E81" s="3" t="str">
        <f t="shared" ref="E81" si="1289">IF(B80="","",Z81)</f>
        <v/>
      </c>
      <c r="F81" s="3" t="str">
        <f t="shared" ref="F81" si="1290">IF(C80="","",AA81)</f>
        <v/>
      </c>
      <c r="G81" s="218"/>
      <c r="H81" s="3" t="str">
        <f t="shared" ref="H81" si="1291">IF($B80="","",AF81)</f>
        <v/>
      </c>
      <c r="I81" s="218"/>
      <c r="J81" s="3" t="str">
        <f t="shared" ref="J81" si="1292">IF($B80="","",AK81)</f>
        <v/>
      </c>
      <c r="K81" s="3" t="str">
        <f t="shared" ref="K81" si="1293">IF($B80="","",AL81)</f>
        <v/>
      </c>
      <c r="L81" s="218"/>
      <c r="M81" s="3" t="str">
        <f t="shared" ref="M81" si="1294">IF($B80="","",AQ81)</f>
        <v/>
      </c>
      <c r="N81" s="3" t="str">
        <f t="shared" ref="N81" si="1295">IF($B80="","",AR81)</f>
        <v/>
      </c>
      <c r="O81" s="218"/>
      <c r="P81" s="218"/>
      <c r="Q81" s="218"/>
      <c r="R81" s="218"/>
      <c r="S81" s="218"/>
      <c r="T81" s="218"/>
      <c r="U81" t="str">
        <f>IF(T80="","",PÚ!H81)</f>
        <v/>
      </c>
      <c r="V81" s="218"/>
      <c r="W81" s="218"/>
      <c r="Y81" s="218"/>
      <c r="Z81" t="str">
        <f>IF(Y80="","",'PÚ CTIF'!Q81)</f>
        <v/>
      </c>
      <c r="AA81" t="str">
        <f>IF(Y80="","",SUM('PÚ CTIF'!H81:O81))</f>
        <v/>
      </c>
      <c r="AB81" s="218"/>
      <c r="AC81" s="218"/>
      <c r="AE81" s="218"/>
      <c r="AF81" t="str">
        <f>IF(AE80="","",'4x60'!H81)</f>
        <v/>
      </c>
      <c r="AG81" s="218"/>
      <c r="AH81" s="218"/>
      <c r="AJ81" s="218"/>
      <c r="AK81" t="str">
        <f>IF(AJ80="","",'štafeta CTIF'!M81)</f>
        <v/>
      </c>
      <c r="AL81" t="str">
        <f>IF(AJ80="","",SUM('štafeta CTIF'!H81:K81))</f>
        <v/>
      </c>
      <c r="AM81" s="218"/>
      <c r="AN81" s="218"/>
      <c r="AP81" s="218"/>
      <c r="AQ81" t="str">
        <f>IF(AP80="","",'štafeta dvojic'!T81)</f>
        <v/>
      </c>
      <c r="AR81" t="str">
        <f>IF(AP80="","",SUM('štafeta dvojic'!H81:R81))</f>
        <v/>
      </c>
      <c r="AS81" s="218"/>
      <c r="AT81" s="218"/>
    </row>
    <row r="82" spans="1:46">
      <c r="A82" s="218" t="str">
        <f>IF(startovka!A82="","",startovka!A82)</f>
        <v/>
      </c>
      <c r="B82" s="218" t="str">
        <f>IF(startovka!B82="","",startovka!B82)</f>
        <v/>
      </c>
      <c r="C82" s="3" t="str">
        <f t="shared" ref="C82" si="1296">IF($B82="","",U82)</f>
        <v/>
      </c>
      <c r="D82" s="218" t="str">
        <f t="shared" ref="D82" si="1297">IF(B82="","",W82)</f>
        <v/>
      </c>
      <c r="E82" s="3" t="str">
        <f t="shared" ref="E82" si="1298">IF(B82="","",Z82)</f>
        <v/>
      </c>
      <c r="F82" s="3" t="str">
        <f t="shared" ref="F82" si="1299">IF(C82="","",AA82)</f>
        <v/>
      </c>
      <c r="G82" s="218" t="str">
        <f t="shared" ref="G82" si="1300">IF($B82="","",IF(ISNUMBER(AC82),AC82,0))</f>
        <v/>
      </c>
      <c r="H82" s="3" t="str">
        <f t="shared" ref="H82" si="1301">IF($B82="","",AF82)</f>
        <v/>
      </c>
      <c r="I82" s="218" t="str">
        <f t="shared" ref="I82" si="1302">IF($B82="","",IF(ISNUMBER(AH82),AH82,0))</f>
        <v/>
      </c>
      <c r="J82" s="3" t="str">
        <f t="shared" ref="J82" si="1303">IF($B82="","",AK82)</f>
        <v/>
      </c>
      <c r="K82" s="3" t="str">
        <f t="shared" ref="K82" si="1304">IF($B82="","",AL82)</f>
        <v/>
      </c>
      <c r="L82" s="218" t="str">
        <f t="shared" ref="L82" si="1305">IF($B82="","",IF(ISNUMBER(AN82),AN82,0))</f>
        <v/>
      </c>
      <c r="M82" s="3" t="str">
        <f t="shared" ref="M82" si="1306">IF($B82="","",AQ82)</f>
        <v/>
      </c>
      <c r="N82" s="3" t="str">
        <f t="shared" ref="N82" si="1307">IF($B82="","",AR82)</f>
        <v/>
      </c>
      <c r="O82" s="218" t="str">
        <f t="shared" ref="O82" si="1308">IF(B82="","",IF(ISNUMBER(AT82),AT82,0))</f>
        <v/>
      </c>
      <c r="P82" s="218" t="str">
        <f t="shared" ref="P82" si="1309">IF(B82="","",D82*1.001+G82*1.00001+I82*1.0000001+L82*1.000000001+O82)</f>
        <v/>
      </c>
      <c r="Q82" s="218" t="str">
        <f t="shared" ref="Q82" si="1310">IF(B82="","",RANK(P82,P$4:P$83,1))</f>
        <v/>
      </c>
      <c r="R82" s="218" t="str">
        <f t="shared" si="1174"/>
        <v/>
      </c>
      <c r="S82" s="218" t="str">
        <f t="shared" ref="S82" si="1311">IF($B82="","",RANK(R82,R$4:R$83,1))</f>
        <v/>
      </c>
      <c r="T82" s="218" t="str">
        <f>IF(PÚ!B82="","",PÚ!B82)</f>
        <v/>
      </c>
      <c r="U82" t="str">
        <f>IF(T82="","",PÚ!H82)</f>
        <v/>
      </c>
      <c r="V82" s="218" t="str">
        <f t="shared" ref="V82" si="1312">IF(T82="","",MIN(U82:U83)+MAX(U82:U83)/1000000)</f>
        <v/>
      </c>
      <c r="W82" s="218" t="str">
        <f t="shared" ref="W82" si="1313">IF(T82="","",IF(SUM(V82:V161)=0,0,RANK(V82,V$4:V$83,1)))</f>
        <v/>
      </c>
      <c r="Y82" s="218" t="str">
        <f>IF('PÚ CTIF'!B82:B83="","",'PÚ CTIF'!B82:B83)</f>
        <v/>
      </c>
      <c r="Z82" t="str">
        <f>IF(Y82="","",'PÚ CTIF'!Q82)</f>
        <v/>
      </c>
      <c r="AA82" t="str">
        <f>IF(Y82="","",SUM('PÚ CTIF'!H82:O82))</f>
        <v/>
      </c>
      <c r="AB82" s="218" t="str">
        <f t="shared" ref="AB82" si="1314">IF(Y82="","",MIN(Z82:Z83)+MAX(Z82:Z83)/1000000000+INDEX(AA82:AA83,MATCH(MIN(Z82:Z83),Z82:Z83,0),1)/1000000000000000)</f>
        <v/>
      </c>
      <c r="AC82" s="218" t="str">
        <f t="shared" ref="AC82" si="1315">IF(Y82="","",RANK(AB82,AB$4:AB$83,1))</f>
        <v/>
      </c>
      <c r="AE82" s="218" t="str">
        <f>IF('4x60'!B82:B83="","",'4x60'!B82:B83)</f>
        <v/>
      </c>
      <c r="AF82" t="str">
        <f>IF(AE82="","",'4x60'!H82)</f>
        <v/>
      </c>
      <c r="AG82" s="218" t="str">
        <f t="shared" ref="AG82" si="1316">IF(AE82="","",MIN(AF82:AF83)+MAX(AF82:AF83)/1000000)</f>
        <v/>
      </c>
      <c r="AH82" s="218" t="str">
        <f t="shared" ref="AH82" si="1317">IF(AE82="","",IF(SUM(AG82:AG161)=0,0,RANK(AG82,AG$4:AG$83,1)))</f>
        <v/>
      </c>
      <c r="AJ82" s="218" t="str">
        <f>IF('štafeta CTIF'!B82:B83="","",'štafeta CTIF'!B82:B83)</f>
        <v/>
      </c>
      <c r="AK82" t="str">
        <f>IF(AJ82="","",'štafeta CTIF'!M82)</f>
        <v/>
      </c>
      <c r="AL82" t="str">
        <f>IF(AJ82="","",SUM('štafeta CTIF'!H82:K82))</f>
        <v/>
      </c>
      <c r="AM82" s="218" t="str">
        <f t="shared" ref="AM82" si="1318">IF(AJ82="","",MIN(AK82:AK83)+MAX(AK82:AK83)/1000000000+INDEX(AL82:AL83,MATCH(MIN(AK82:AK83),AK82:AK83,0),1)/1000000000000000)</f>
        <v/>
      </c>
      <c r="AN82" s="218" t="str">
        <f t="shared" ref="AN82" si="1319">IF(AJ82="","",RANK(AM82,AM$4:AM$83,1))</f>
        <v/>
      </c>
      <c r="AP82" s="218" t="str">
        <f>IF('štafeta dvojic'!B82:B83="","",'štafeta dvojic'!B82:B83)</f>
        <v/>
      </c>
      <c r="AQ82" t="str">
        <f>IF(AP82="","",'štafeta dvojic'!T82)</f>
        <v/>
      </c>
      <c r="AR82" t="str">
        <f>IF(AP82="","",SUM('štafeta dvojic'!H82:R82))</f>
        <v/>
      </c>
      <c r="AS82" s="218" t="str">
        <f t="shared" ref="AS82" si="1320">IF(AP82="","",MIN(AQ82:AQ83)+MAX(AQ82:AQ83)/1000000000+INDEX(AR82:AR83,MATCH(MIN(AQ82:AQ83),AQ82:AQ83,0),1)/1000000000000000)</f>
        <v/>
      </c>
      <c r="AT82" s="218" t="str">
        <f t="shared" ref="AT82" si="1321">IF(AP82="","",RANK(AS82,AS$4:AS$83,1))</f>
        <v/>
      </c>
    </row>
    <row r="83" spans="1:46">
      <c r="A83" s="218"/>
      <c r="B83" s="218"/>
      <c r="C83" s="3" t="str">
        <f t="shared" ref="C83" si="1322">IF(B82="","",U83)</f>
        <v/>
      </c>
      <c r="D83" s="218"/>
      <c r="E83" s="3" t="str">
        <f>IF(B82="","",Z83)</f>
        <v/>
      </c>
      <c r="F83" s="3" t="str">
        <f>IF(C82="","",AA83)</f>
        <v/>
      </c>
      <c r="G83" s="218"/>
      <c r="H83" s="3" t="str">
        <f t="shared" ref="H83" si="1323">IF($B82="","",AF83)</f>
        <v/>
      </c>
      <c r="I83" s="218"/>
      <c r="J83" s="3" t="str">
        <f>IF($B82="","",AK83)</f>
        <v/>
      </c>
      <c r="K83" s="3" t="str">
        <f>IF($B82="","",AL83)</f>
        <v/>
      </c>
      <c r="L83" s="218"/>
      <c r="M83" s="3" t="str">
        <f>IF($B82="","",AQ83)</f>
        <v/>
      </c>
      <c r="N83" s="3" t="str">
        <f>IF($B82="","",AR83)</f>
        <v/>
      </c>
      <c r="O83" s="218"/>
      <c r="P83" s="218"/>
      <c r="Q83" s="218"/>
      <c r="R83" s="218"/>
      <c r="S83" s="218"/>
      <c r="T83" s="218"/>
      <c r="U83" t="str">
        <f>IF(T82="","",PÚ!H83)</f>
        <v/>
      </c>
      <c r="V83" s="218"/>
      <c r="W83" s="218"/>
      <c r="Y83" s="218"/>
      <c r="Z83" t="str">
        <f>IF(Y82="","",'PÚ CTIF'!Q83)</f>
        <v/>
      </c>
      <c r="AA83" t="str">
        <f>IF(Y82="","",SUM('PÚ CTIF'!H83:O83))</f>
        <v/>
      </c>
      <c r="AB83" s="218"/>
      <c r="AC83" s="218"/>
      <c r="AE83" s="218"/>
      <c r="AF83" t="str">
        <f>IF(AE82="","",'4x60'!H83)</f>
        <v/>
      </c>
      <c r="AG83" s="218"/>
      <c r="AH83" s="218"/>
      <c r="AJ83" s="218"/>
      <c r="AK83" t="str">
        <f>IF(AJ82="","",'štafeta CTIF'!M83)</f>
        <v/>
      </c>
      <c r="AL83" t="str">
        <f>IF(AJ82="","",SUM('štafeta CTIF'!H83:K83))</f>
        <v/>
      </c>
      <c r="AM83" s="218"/>
      <c r="AN83" s="218"/>
      <c r="AP83" s="218"/>
      <c r="AQ83" t="str">
        <f>IF(AP82="","",'štafeta dvojic'!T83)</f>
        <v/>
      </c>
      <c r="AR83" t="str">
        <f>IF(AP82="","",SUM('štafeta dvojic'!H83:R83))</f>
        <v/>
      </c>
      <c r="AS83" s="218"/>
      <c r="AT83" s="218"/>
    </row>
  </sheetData>
  <sheetProtection sheet="1" objects="1" scenarios="1"/>
  <mergeCells count="1041">
    <mergeCell ref="G74:G75"/>
    <mergeCell ref="I74:I75"/>
    <mergeCell ref="L74:L75"/>
    <mergeCell ref="O74:O75"/>
    <mergeCell ref="P74:P75"/>
    <mergeCell ref="Q74:Q75"/>
    <mergeCell ref="G76:G77"/>
    <mergeCell ref="I76:I77"/>
    <mergeCell ref="L76:L77"/>
    <mergeCell ref="O76:O77"/>
    <mergeCell ref="P76:P77"/>
    <mergeCell ref="Q76:Q77"/>
    <mergeCell ref="G82:G83"/>
    <mergeCell ref="I82:I83"/>
    <mergeCell ref="L82:L83"/>
    <mergeCell ref="O82:O83"/>
    <mergeCell ref="P82:P83"/>
    <mergeCell ref="Q82:Q83"/>
    <mergeCell ref="G78:G79"/>
    <mergeCell ref="I78:I79"/>
    <mergeCell ref="L78:L79"/>
    <mergeCell ref="O78:O79"/>
    <mergeCell ref="P78:P79"/>
    <mergeCell ref="Q78:Q79"/>
    <mergeCell ref="G80:G81"/>
    <mergeCell ref="I80:I81"/>
    <mergeCell ref="L80:L81"/>
    <mergeCell ref="O80:O81"/>
    <mergeCell ref="P80:P81"/>
    <mergeCell ref="Q80:Q81"/>
    <mergeCell ref="G68:G69"/>
    <mergeCell ref="I68:I69"/>
    <mergeCell ref="L68:L69"/>
    <mergeCell ref="O68:O69"/>
    <mergeCell ref="P68:P69"/>
    <mergeCell ref="Q68:Q69"/>
    <mergeCell ref="G70:G71"/>
    <mergeCell ref="I70:I71"/>
    <mergeCell ref="L70:L71"/>
    <mergeCell ref="O70:O71"/>
    <mergeCell ref="P70:P71"/>
    <mergeCell ref="Q70:Q71"/>
    <mergeCell ref="G72:G73"/>
    <mergeCell ref="I72:I73"/>
    <mergeCell ref="L72:L73"/>
    <mergeCell ref="O72:O73"/>
    <mergeCell ref="P72:P73"/>
    <mergeCell ref="Q72:Q73"/>
    <mergeCell ref="G62:G63"/>
    <mergeCell ref="I62:I63"/>
    <mergeCell ref="L62:L63"/>
    <mergeCell ref="O62:O63"/>
    <mergeCell ref="P62:P63"/>
    <mergeCell ref="Q62:Q63"/>
    <mergeCell ref="G64:G65"/>
    <mergeCell ref="I64:I65"/>
    <mergeCell ref="L64:L65"/>
    <mergeCell ref="O64:O65"/>
    <mergeCell ref="P64:P65"/>
    <mergeCell ref="Q64:Q65"/>
    <mergeCell ref="G66:G67"/>
    <mergeCell ref="I66:I67"/>
    <mergeCell ref="L66:L67"/>
    <mergeCell ref="O66:O67"/>
    <mergeCell ref="P66:P67"/>
    <mergeCell ref="Q66:Q67"/>
    <mergeCell ref="G56:G57"/>
    <mergeCell ref="I56:I57"/>
    <mergeCell ref="L56:L57"/>
    <mergeCell ref="O56:O57"/>
    <mergeCell ref="P56:P57"/>
    <mergeCell ref="Q56:Q57"/>
    <mergeCell ref="G58:G59"/>
    <mergeCell ref="I58:I59"/>
    <mergeCell ref="L58:L59"/>
    <mergeCell ref="O58:O59"/>
    <mergeCell ref="P58:P59"/>
    <mergeCell ref="Q58:Q59"/>
    <mergeCell ref="G60:G61"/>
    <mergeCell ref="I60:I61"/>
    <mergeCell ref="L60:L61"/>
    <mergeCell ref="O60:O61"/>
    <mergeCell ref="P60:P61"/>
    <mergeCell ref="Q60:Q61"/>
    <mergeCell ref="G50:G51"/>
    <mergeCell ref="I50:I51"/>
    <mergeCell ref="L50:L51"/>
    <mergeCell ref="O50:O51"/>
    <mergeCell ref="P50:P51"/>
    <mergeCell ref="Q50:Q51"/>
    <mergeCell ref="G52:G53"/>
    <mergeCell ref="I52:I53"/>
    <mergeCell ref="L52:L53"/>
    <mergeCell ref="O52:O53"/>
    <mergeCell ref="P52:P53"/>
    <mergeCell ref="Q52:Q53"/>
    <mergeCell ref="G54:G55"/>
    <mergeCell ref="I54:I55"/>
    <mergeCell ref="L54:L55"/>
    <mergeCell ref="O54:O55"/>
    <mergeCell ref="P54:P55"/>
    <mergeCell ref="Q54:Q55"/>
    <mergeCell ref="G44:G45"/>
    <mergeCell ref="I44:I45"/>
    <mergeCell ref="L44:L45"/>
    <mergeCell ref="O44:O45"/>
    <mergeCell ref="P44:P45"/>
    <mergeCell ref="Q44:Q45"/>
    <mergeCell ref="G46:G47"/>
    <mergeCell ref="I46:I47"/>
    <mergeCell ref="L46:L47"/>
    <mergeCell ref="O46:O47"/>
    <mergeCell ref="P46:P47"/>
    <mergeCell ref="Q46:Q47"/>
    <mergeCell ref="G48:G49"/>
    <mergeCell ref="I48:I49"/>
    <mergeCell ref="L48:L49"/>
    <mergeCell ref="O48:O49"/>
    <mergeCell ref="P48:P49"/>
    <mergeCell ref="Q48:Q49"/>
    <mergeCell ref="G38:G39"/>
    <mergeCell ref="I38:I39"/>
    <mergeCell ref="L38:L39"/>
    <mergeCell ref="O38:O39"/>
    <mergeCell ref="P38:P39"/>
    <mergeCell ref="Q38:Q39"/>
    <mergeCell ref="G40:G41"/>
    <mergeCell ref="I40:I41"/>
    <mergeCell ref="L40:L41"/>
    <mergeCell ref="O40:O41"/>
    <mergeCell ref="P40:P41"/>
    <mergeCell ref="Q40:Q41"/>
    <mergeCell ref="G42:G43"/>
    <mergeCell ref="I42:I43"/>
    <mergeCell ref="L42:L43"/>
    <mergeCell ref="O42:O43"/>
    <mergeCell ref="P42:P43"/>
    <mergeCell ref="Q42:Q43"/>
    <mergeCell ref="G32:G33"/>
    <mergeCell ref="I32:I33"/>
    <mergeCell ref="L32:L33"/>
    <mergeCell ref="O32:O33"/>
    <mergeCell ref="P32:P33"/>
    <mergeCell ref="Q32:Q33"/>
    <mergeCell ref="G34:G35"/>
    <mergeCell ref="I34:I35"/>
    <mergeCell ref="L34:L35"/>
    <mergeCell ref="O34:O35"/>
    <mergeCell ref="P34:P35"/>
    <mergeCell ref="Q34:Q35"/>
    <mergeCell ref="G36:G37"/>
    <mergeCell ref="I36:I37"/>
    <mergeCell ref="L36:L37"/>
    <mergeCell ref="O36:O37"/>
    <mergeCell ref="P36:P37"/>
    <mergeCell ref="Q36:Q37"/>
    <mergeCell ref="G26:G27"/>
    <mergeCell ref="I26:I27"/>
    <mergeCell ref="L26:L27"/>
    <mergeCell ref="O26:O27"/>
    <mergeCell ref="P26:P27"/>
    <mergeCell ref="Q26:Q27"/>
    <mergeCell ref="G28:G29"/>
    <mergeCell ref="I28:I29"/>
    <mergeCell ref="L28:L29"/>
    <mergeCell ref="O28:O29"/>
    <mergeCell ref="P28:P29"/>
    <mergeCell ref="Q28:Q29"/>
    <mergeCell ref="G30:G31"/>
    <mergeCell ref="I30:I31"/>
    <mergeCell ref="L30:L31"/>
    <mergeCell ref="O30:O31"/>
    <mergeCell ref="P30:P31"/>
    <mergeCell ref="Q30:Q31"/>
    <mergeCell ref="G20:G21"/>
    <mergeCell ref="I20:I21"/>
    <mergeCell ref="L20:L21"/>
    <mergeCell ref="O20:O21"/>
    <mergeCell ref="P20:P21"/>
    <mergeCell ref="Q20:Q21"/>
    <mergeCell ref="G22:G23"/>
    <mergeCell ref="I22:I23"/>
    <mergeCell ref="L22:L23"/>
    <mergeCell ref="O22:O23"/>
    <mergeCell ref="P22:P23"/>
    <mergeCell ref="Q22:Q23"/>
    <mergeCell ref="G24:G25"/>
    <mergeCell ref="I24:I25"/>
    <mergeCell ref="L24:L25"/>
    <mergeCell ref="O24:O25"/>
    <mergeCell ref="P24:P25"/>
    <mergeCell ref="Q24:Q25"/>
    <mergeCell ref="Q12:Q13"/>
    <mergeCell ref="G14:G15"/>
    <mergeCell ref="I14:I15"/>
    <mergeCell ref="L14:L15"/>
    <mergeCell ref="O14:O15"/>
    <mergeCell ref="P14:P15"/>
    <mergeCell ref="Q14:Q15"/>
    <mergeCell ref="G16:G17"/>
    <mergeCell ref="I16:I17"/>
    <mergeCell ref="L16:L17"/>
    <mergeCell ref="O16:O17"/>
    <mergeCell ref="P16:P17"/>
    <mergeCell ref="Q16:Q17"/>
    <mergeCell ref="G18:G19"/>
    <mergeCell ref="I18:I19"/>
    <mergeCell ref="L18:L19"/>
    <mergeCell ref="O18:O19"/>
    <mergeCell ref="P18:P19"/>
    <mergeCell ref="Q18:Q19"/>
    <mergeCell ref="AP82:AP83"/>
    <mergeCell ref="AS82:AS83"/>
    <mergeCell ref="AT82:AT83"/>
    <mergeCell ref="O4:O5"/>
    <mergeCell ref="G4:G5"/>
    <mergeCell ref="I4:I5"/>
    <mergeCell ref="L4:L5"/>
    <mergeCell ref="P4:P5"/>
    <mergeCell ref="Q4:Q5"/>
    <mergeCell ref="G6:G7"/>
    <mergeCell ref="I6:I7"/>
    <mergeCell ref="L6:L7"/>
    <mergeCell ref="O6:O7"/>
    <mergeCell ref="P6:P7"/>
    <mergeCell ref="Q6:Q7"/>
    <mergeCell ref="G8:G9"/>
    <mergeCell ref="I8:I9"/>
    <mergeCell ref="L8:L9"/>
    <mergeCell ref="O8:O9"/>
    <mergeCell ref="P8:P9"/>
    <mergeCell ref="Q8:Q9"/>
    <mergeCell ref="G10:G11"/>
    <mergeCell ref="I10:I11"/>
    <mergeCell ref="L10:L11"/>
    <mergeCell ref="O10:O11"/>
    <mergeCell ref="P10:P11"/>
    <mergeCell ref="Q10:Q11"/>
    <mergeCell ref="G12:G13"/>
    <mergeCell ref="I12:I13"/>
    <mergeCell ref="L12:L13"/>
    <mergeCell ref="O12:O13"/>
    <mergeCell ref="P12:P13"/>
    <mergeCell ref="AP70:AP71"/>
    <mergeCell ref="AS70:AS71"/>
    <mergeCell ref="AT70:AT71"/>
    <mergeCell ref="AP72:AP73"/>
    <mergeCell ref="AS72:AS73"/>
    <mergeCell ref="AT72:AT73"/>
    <mergeCell ref="AP74:AP75"/>
    <mergeCell ref="AS74:AS75"/>
    <mergeCell ref="AT74:AT75"/>
    <mergeCell ref="AP76:AP77"/>
    <mergeCell ref="AS76:AS77"/>
    <mergeCell ref="AT76:AT77"/>
    <mergeCell ref="AP78:AP79"/>
    <mergeCell ref="AS78:AS79"/>
    <mergeCell ref="AT78:AT79"/>
    <mergeCell ref="AP80:AP81"/>
    <mergeCell ref="AS80:AS81"/>
    <mergeCell ref="AT80:AT81"/>
    <mergeCell ref="AP58:AP59"/>
    <mergeCell ref="AS58:AS59"/>
    <mergeCell ref="AT58:AT59"/>
    <mergeCell ref="AP60:AP61"/>
    <mergeCell ref="AS60:AS61"/>
    <mergeCell ref="AT60:AT61"/>
    <mergeCell ref="AP62:AP63"/>
    <mergeCell ref="AS62:AS63"/>
    <mergeCell ref="AT62:AT63"/>
    <mergeCell ref="AP64:AP65"/>
    <mergeCell ref="AS64:AS65"/>
    <mergeCell ref="AT64:AT65"/>
    <mergeCell ref="AP66:AP67"/>
    <mergeCell ref="AS66:AS67"/>
    <mergeCell ref="AT66:AT67"/>
    <mergeCell ref="AP68:AP69"/>
    <mergeCell ref="AS68:AS69"/>
    <mergeCell ref="AT68:AT69"/>
    <mergeCell ref="AP46:AP47"/>
    <mergeCell ref="AS46:AS47"/>
    <mergeCell ref="AT46:AT47"/>
    <mergeCell ref="AP48:AP49"/>
    <mergeCell ref="AS48:AS49"/>
    <mergeCell ref="AT48:AT49"/>
    <mergeCell ref="AP50:AP51"/>
    <mergeCell ref="AS50:AS51"/>
    <mergeCell ref="AT50:AT51"/>
    <mergeCell ref="AP52:AP53"/>
    <mergeCell ref="AS52:AS53"/>
    <mergeCell ref="AT52:AT53"/>
    <mergeCell ref="AP54:AP55"/>
    <mergeCell ref="AS54:AS55"/>
    <mergeCell ref="AT54:AT55"/>
    <mergeCell ref="AP56:AP57"/>
    <mergeCell ref="AS56:AS57"/>
    <mergeCell ref="AT56:AT57"/>
    <mergeCell ref="AP34:AP35"/>
    <mergeCell ref="AS34:AS35"/>
    <mergeCell ref="AT34:AT35"/>
    <mergeCell ref="AP36:AP37"/>
    <mergeCell ref="AS36:AS37"/>
    <mergeCell ref="AT36:AT37"/>
    <mergeCell ref="AP38:AP39"/>
    <mergeCell ref="AS38:AS39"/>
    <mergeCell ref="AT38:AT39"/>
    <mergeCell ref="AP40:AP41"/>
    <mergeCell ref="AS40:AS41"/>
    <mergeCell ref="AT40:AT41"/>
    <mergeCell ref="AP42:AP43"/>
    <mergeCell ref="AS42:AS43"/>
    <mergeCell ref="AT42:AT43"/>
    <mergeCell ref="AP44:AP45"/>
    <mergeCell ref="AS44:AS45"/>
    <mergeCell ref="AT44:AT45"/>
    <mergeCell ref="AT20:AT21"/>
    <mergeCell ref="AP22:AP23"/>
    <mergeCell ref="AS22:AS23"/>
    <mergeCell ref="AT22:AT23"/>
    <mergeCell ref="AP24:AP25"/>
    <mergeCell ref="AS24:AS25"/>
    <mergeCell ref="AT24:AT25"/>
    <mergeCell ref="AP26:AP27"/>
    <mergeCell ref="AS26:AS27"/>
    <mergeCell ref="AT26:AT27"/>
    <mergeCell ref="AP28:AP29"/>
    <mergeCell ref="AS28:AS29"/>
    <mergeCell ref="AT28:AT29"/>
    <mergeCell ref="AP30:AP31"/>
    <mergeCell ref="AS30:AS31"/>
    <mergeCell ref="AT30:AT31"/>
    <mergeCell ref="AP32:AP33"/>
    <mergeCell ref="AS32:AS33"/>
    <mergeCell ref="AT32:AT33"/>
    <mergeCell ref="AJ80:AJ81"/>
    <mergeCell ref="AM80:AM81"/>
    <mergeCell ref="AN80:AN81"/>
    <mergeCell ref="AJ82:AJ83"/>
    <mergeCell ref="AM82:AM83"/>
    <mergeCell ref="AN82:AN83"/>
    <mergeCell ref="AP4:AP5"/>
    <mergeCell ref="AS4:AS5"/>
    <mergeCell ref="AT4:AT5"/>
    <mergeCell ref="AP6:AP7"/>
    <mergeCell ref="AS6:AS7"/>
    <mergeCell ref="AT6:AT7"/>
    <mergeCell ref="AP8:AP9"/>
    <mergeCell ref="AS8:AS9"/>
    <mergeCell ref="AT8:AT9"/>
    <mergeCell ref="AP10:AP11"/>
    <mergeCell ref="AS10:AS11"/>
    <mergeCell ref="AT10:AT11"/>
    <mergeCell ref="AP12:AP13"/>
    <mergeCell ref="AS12:AS13"/>
    <mergeCell ref="AT12:AT13"/>
    <mergeCell ref="AP14:AP15"/>
    <mergeCell ref="AS14:AS15"/>
    <mergeCell ref="AT14:AT15"/>
    <mergeCell ref="AP16:AP17"/>
    <mergeCell ref="AS16:AS17"/>
    <mergeCell ref="AT16:AT17"/>
    <mergeCell ref="AP18:AP19"/>
    <mergeCell ref="AS18:AS19"/>
    <mergeCell ref="AT18:AT19"/>
    <mergeCell ref="AP20:AP21"/>
    <mergeCell ref="AS20:AS21"/>
    <mergeCell ref="AJ68:AJ69"/>
    <mergeCell ref="AM68:AM69"/>
    <mergeCell ref="AN68:AN69"/>
    <mergeCell ref="AJ70:AJ71"/>
    <mergeCell ref="AM70:AM71"/>
    <mergeCell ref="AN70:AN71"/>
    <mergeCell ref="AJ72:AJ73"/>
    <mergeCell ref="AM72:AM73"/>
    <mergeCell ref="AN72:AN73"/>
    <mergeCell ref="AJ74:AJ75"/>
    <mergeCell ref="AM74:AM75"/>
    <mergeCell ref="AN74:AN75"/>
    <mergeCell ref="AJ76:AJ77"/>
    <mergeCell ref="AM76:AM77"/>
    <mergeCell ref="AN76:AN77"/>
    <mergeCell ref="AJ78:AJ79"/>
    <mergeCell ref="AM78:AM79"/>
    <mergeCell ref="AN78:AN79"/>
    <mergeCell ref="AJ56:AJ57"/>
    <mergeCell ref="AM56:AM57"/>
    <mergeCell ref="AN56:AN57"/>
    <mergeCell ref="AJ58:AJ59"/>
    <mergeCell ref="AM58:AM59"/>
    <mergeCell ref="AN58:AN59"/>
    <mergeCell ref="AJ60:AJ61"/>
    <mergeCell ref="AM60:AM61"/>
    <mergeCell ref="AN60:AN61"/>
    <mergeCell ref="AJ62:AJ63"/>
    <mergeCell ref="AM62:AM63"/>
    <mergeCell ref="AN62:AN63"/>
    <mergeCell ref="AJ64:AJ65"/>
    <mergeCell ref="AM64:AM65"/>
    <mergeCell ref="AN64:AN65"/>
    <mergeCell ref="AJ66:AJ67"/>
    <mergeCell ref="AM66:AM67"/>
    <mergeCell ref="AN66:AN67"/>
    <mergeCell ref="AJ44:AJ45"/>
    <mergeCell ref="AM44:AM45"/>
    <mergeCell ref="AN44:AN45"/>
    <mergeCell ref="AJ46:AJ47"/>
    <mergeCell ref="AM46:AM47"/>
    <mergeCell ref="AN46:AN47"/>
    <mergeCell ref="AJ48:AJ49"/>
    <mergeCell ref="AM48:AM49"/>
    <mergeCell ref="AN48:AN49"/>
    <mergeCell ref="AJ50:AJ51"/>
    <mergeCell ref="AM50:AM51"/>
    <mergeCell ref="AN50:AN51"/>
    <mergeCell ref="AJ52:AJ53"/>
    <mergeCell ref="AM52:AM53"/>
    <mergeCell ref="AN52:AN53"/>
    <mergeCell ref="AJ54:AJ55"/>
    <mergeCell ref="AM54:AM55"/>
    <mergeCell ref="AN54:AN55"/>
    <mergeCell ref="AJ32:AJ33"/>
    <mergeCell ref="AM32:AM33"/>
    <mergeCell ref="AN32:AN33"/>
    <mergeCell ref="AJ34:AJ35"/>
    <mergeCell ref="AM34:AM35"/>
    <mergeCell ref="AN34:AN35"/>
    <mergeCell ref="AJ36:AJ37"/>
    <mergeCell ref="AM36:AM37"/>
    <mergeCell ref="AN36:AN37"/>
    <mergeCell ref="AJ38:AJ39"/>
    <mergeCell ref="AM38:AM39"/>
    <mergeCell ref="AN38:AN39"/>
    <mergeCell ref="AJ40:AJ41"/>
    <mergeCell ref="AM40:AM41"/>
    <mergeCell ref="AN40:AN41"/>
    <mergeCell ref="AJ42:AJ43"/>
    <mergeCell ref="AM42:AM43"/>
    <mergeCell ref="AN42:AN43"/>
    <mergeCell ref="AN18:AN19"/>
    <mergeCell ref="AJ20:AJ21"/>
    <mergeCell ref="AM20:AM21"/>
    <mergeCell ref="AN20:AN21"/>
    <mergeCell ref="AJ22:AJ23"/>
    <mergeCell ref="AM22:AM23"/>
    <mergeCell ref="AN22:AN23"/>
    <mergeCell ref="AJ24:AJ25"/>
    <mergeCell ref="AM24:AM25"/>
    <mergeCell ref="AN24:AN25"/>
    <mergeCell ref="AJ26:AJ27"/>
    <mergeCell ref="AM26:AM27"/>
    <mergeCell ref="AN26:AN27"/>
    <mergeCell ref="AJ28:AJ29"/>
    <mergeCell ref="AM28:AM29"/>
    <mergeCell ref="AN28:AN29"/>
    <mergeCell ref="AJ30:AJ31"/>
    <mergeCell ref="AM30:AM31"/>
    <mergeCell ref="AN30:AN31"/>
    <mergeCell ref="AE78:AE79"/>
    <mergeCell ref="AG78:AG79"/>
    <mergeCell ref="AH78:AH79"/>
    <mergeCell ref="AE80:AE81"/>
    <mergeCell ref="AG80:AG81"/>
    <mergeCell ref="AH80:AH81"/>
    <mergeCell ref="AE82:AE83"/>
    <mergeCell ref="AG82:AG83"/>
    <mergeCell ref="AH82:AH83"/>
    <mergeCell ref="AJ4:AJ5"/>
    <mergeCell ref="AM4:AM5"/>
    <mergeCell ref="AN4:AN5"/>
    <mergeCell ref="AJ6:AJ7"/>
    <mergeCell ref="AM6:AM7"/>
    <mergeCell ref="AN6:AN7"/>
    <mergeCell ref="AJ8:AJ9"/>
    <mergeCell ref="AM8:AM9"/>
    <mergeCell ref="AN8:AN9"/>
    <mergeCell ref="AJ10:AJ11"/>
    <mergeCell ref="AM10:AM11"/>
    <mergeCell ref="AN10:AN11"/>
    <mergeCell ref="AJ12:AJ13"/>
    <mergeCell ref="AM12:AM13"/>
    <mergeCell ref="AN12:AN13"/>
    <mergeCell ref="AJ14:AJ15"/>
    <mergeCell ref="AM14:AM15"/>
    <mergeCell ref="AN14:AN15"/>
    <mergeCell ref="AJ16:AJ17"/>
    <mergeCell ref="AM16:AM17"/>
    <mergeCell ref="AN16:AN17"/>
    <mergeCell ref="AJ18:AJ19"/>
    <mergeCell ref="AM18:AM19"/>
    <mergeCell ref="AE66:AE67"/>
    <mergeCell ref="AG66:AG67"/>
    <mergeCell ref="AH66:AH67"/>
    <mergeCell ref="AE68:AE69"/>
    <mergeCell ref="AG68:AG69"/>
    <mergeCell ref="AH68:AH69"/>
    <mergeCell ref="AE70:AE71"/>
    <mergeCell ref="AG70:AG71"/>
    <mergeCell ref="AH70:AH71"/>
    <mergeCell ref="AE72:AE73"/>
    <mergeCell ref="AG72:AG73"/>
    <mergeCell ref="AH72:AH73"/>
    <mergeCell ref="AE74:AE75"/>
    <mergeCell ref="AG74:AG75"/>
    <mergeCell ref="AH74:AH75"/>
    <mergeCell ref="AE76:AE77"/>
    <mergeCell ref="AG76:AG77"/>
    <mergeCell ref="AH76:AH77"/>
    <mergeCell ref="AE54:AE55"/>
    <mergeCell ref="AG54:AG55"/>
    <mergeCell ref="AH54:AH55"/>
    <mergeCell ref="AE56:AE57"/>
    <mergeCell ref="AG56:AG57"/>
    <mergeCell ref="AH56:AH57"/>
    <mergeCell ref="AE58:AE59"/>
    <mergeCell ref="AG58:AG59"/>
    <mergeCell ref="AH58:AH59"/>
    <mergeCell ref="AE60:AE61"/>
    <mergeCell ref="AG60:AG61"/>
    <mergeCell ref="AH60:AH61"/>
    <mergeCell ref="AE62:AE63"/>
    <mergeCell ref="AG62:AG63"/>
    <mergeCell ref="AH62:AH63"/>
    <mergeCell ref="AE64:AE65"/>
    <mergeCell ref="AG64:AG65"/>
    <mergeCell ref="AH64:AH65"/>
    <mergeCell ref="AE42:AE43"/>
    <mergeCell ref="AG42:AG43"/>
    <mergeCell ref="AH42:AH43"/>
    <mergeCell ref="AE44:AE45"/>
    <mergeCell ref="AG44:AG45"/>
    <mergeCell ref="AH44:AH45"/>
    <mergeCell ref="AE46:AE47"/>
    <mergeCell ref="AG46:AG47"/>
    <mergeCell ref="AH46:AH47"/>
    <mergeCell ref="AE48:AE49"/>
    <mergeCell ref="AG48:AG49"/>
    <mergeCell ref="AH48:AH49"/>
    <mergeCell ref="AE50:AE51"/>
    <mergeCell ref="AG50:AG51"/>
    <mergeCell ref="AH50:AH51"/>
    <mergeCell ref="AE52:AE53"/>
    <mergeCell ref="AG52:AG53"/>
    <mergeCell ref="AH52:AH53"/>
    <mergeCell ref="AE30:AE31"/>
    <mergeCell ref="AG30:AG31"/>
    <mergeCell ref="AH30:AH31"/>
    <mergeCell ref="AE32:AE33"/>
    <mergeCell ref="AG32:AG33"/>
    <mergeCell ref="AH32:AH33"/>
    <mergeCell ref="AE34:AE35"/>
    <mergeCell ref="AG34:AG35"/>
    <mergeCell ref="AH34:AH35"/>
    <mergeCell ref="AE36:AE37"/>
    <mergeCell ref="AG36:AG37"/>
    <mergeCell ref="AH36:AH37"/>
    <mergeCell ref="AE38:AE39"/>
    <mergeCell ref="AG38:AG39"/>
    <mergeCell ref="AH38:AH39"/>
    <mergeCell ref="AE40:AE41"/>
    <mergeCell ref="AG40:AG41"/>
    <mergeCell ref="AH40:AH41"/>
    <mergeCell ref="AH16:AH17"/>
    <mergeCell ref="AE18:AE19"/>
    <mergeCell ref="AG18:AG19"/>
    <mergeCell ref="AH18:AH19"/>
    <mergeCell ref="AE20:AE21"/>
    <mergeCell ref="AG20:AG21"/>
    <mergeCell ref="AH20:AH21"/>
    <mergeCell ref="AE22:AE23"/>
    <mergeCell ref="AG22:AG23"/>
    <mergeCell ref="AH22:AH23"/>
    <mergeCell ref="AE24:AE25"/>
    <mergeCell ref="AG24:AG25"/>
    <mergeCell ref="AH24:AH25"/>
    <mergeCell ref="AE26:AE27"/>
    <mergeCell ref="AG26:AG27"/>
    <mergeCell ref="AH26:AH27"/>
    <mergeCell ref="AE28:AE29"/>
    <mergeCell ref="AG28:AG29"/>
    <mergeCell ref="AH28:AH29"/>
    <mergeCell ref="Y76:Y77"/>
    <mergeCell ref="AB76:AB77"/>
    <mergeCell ref="AC76:AC77"/>
    <mergeCell ref="Y78:Y79"/>
    <mergeCell ref="AB78:AB79"/>
    <mergeCell ref="AC78:AC79"/>
    <mergeCell ref="Y80:Y81"/>
    <mergeCell ref="AB80:AB81"/>
    <mergeCell ref="AC80:AC81"/>
    <mergeCell ref="Y82:Y83"/>
    <mergeCell ref="AB82:AB83"/>
    <mergeCell ref="AC82:AC83"/>
    <mergeCell ref="AE4:AE5"/>
    <mergeCell ref="AG4:AG5"/>
    <mergeCell ref="AH4:AH5"/>
    <mergeCell ref="AE6:AE7"/>
    <mergeCell ref="AG6:AG7"/>
    <mergeCell ref="AH6:AH7"/>
    <mergeCell ref="AE8:AE9"/>
    <mergeCell ref="AG8:AG9"/>
    <mergeCell ref="AH8:AH9"/>
    <mergeCell ref="AE10:AE11"/>
    <mergeCell ref="AG10:AG11"/>
    <mergeCell ref="AH10:AH11"/>
    <mergeCell ref="AE12:AE13"/>
    <mergeCell ref="AG12:AG13"/>
    <mergeCell ref="AH12:AH13"/>
    <mergeCell ref="AE14:AE15"/>
    <mergeCell ref="AG14:AG15"/>
    <mergeCell ref="AH14:AH15"/>
    <mergeCell ref="AE16:AE17"/>
    <mergeCell ref="AG16:AG17"/>
    <mergeCell ref="Y64:Y65"/>
    <mergeCell ref="AB64:AB65"/>
    <mergeCell ref="AC64:AC65"/>
    <mergeCell ref="Y66:Y67"/>
    <mergeCell ref="AB66:AB67"/>
    <mergeCell ref="AC66:AC67"/>
    <mergeCell ref="Y68:Y69"/>
    <mergeCell ref="AB68:AB69"/>
    <mergeCell ref="AC68:AC69"/>
    <mergeCell ref="Y70:Y71"/>
    <mergeCell ref="AB70:AB71"/>
    <mergeCell ref="AC70:AC71"/>
    <mergeCell ref="Y72:Y73"/>
    <mergeCell ref="AB72:AB73"/>
    <mergeCell ref="AC72:AC73"/>
    <mergeCell ref="Y74:Y75"/>
    <mergeCell ref="AB74:AB75"/>
    <mergeCell ref="AC74:AC75"/>
    <mergeCell ref="Y52:Y53"/>
    <mergeCell ref="AB52:AB53"/>
    <mergeCell ref="AC52:AC53"/>
    <mergeCell ref="Y54:Y55"/>
    <mergeCell ref="AB54:AB55"/>
    <mergeCell ref="AC54:AC55"/>
    <mergeCell ref="Y56:Y57"/>
    <mergeCell ref="AB56:AB57"/>
    <mergeCell ref="AC56:AC57"/>
    <mergeCell ref="Y58:Y59"/>
    <mergeCell ref="AB58:AB59"/>
    <mergeCell ref="AC58:AC59"/>
    <mergeCell ref="Y60:Y61"/>
    <mergeCell ref="AB60:AB61"/>
    <mergeCell ref="AC60:AC61"/>
    <mergeCell ref="Y62:Y63"/>
    <mergeCell ref="AB62:AB63"/>
    <mergeCell ref="AC62:AC63"/>
    <mergeCell ref="Y40:Y41"/>
    <mergeCell ref="AB40:AB41"/>
    <mergeCell ref="AC40:AC41"/>
    <mergeCell ref="Y42:Y43"/>
    <mergeCell ref="AB42:AB43"/>
    <mergeCell ref="AC42:AC43"/>
    <mergeCell ref="Y44:Y45"/>
    <mergeCell ref="AB44:AB45"/>
    <mergeCell ref="AC44:AC45"/>
    <mergeCell ref="Y46:Y47"/>
    <mergeCell ref="AB46:AB47"/>
    <mergeCell ref="AC46:AC47"/>
    <mergeCell ref="Y48:Y49"/>
    <mergeCell ref="AB48:AB49"/>
    <mergeCell ref="AC48:AC49"/>
    <mergeCell ref="Y50:Y51"/>
    <mergeCell ref="AB50:AB51"/>
    <mergeCell ref="AC50:AC51"/>
    <mergeCell ref="Y28:Y29"/>
    <mergeCell ref="AB28:AB29"/>
    <mergeCell ref="AC28:AC29"/>
    <mergeCell ref="Y30:Y31"/>
    <mergeCell ref="AB30:AB31"/>
    <mergeCell ref="AC30:AC31"/>
    <mergeCell ref="Y32:Y33"/>
    <mergeCell ref="AB32:AB33"/>
    <mergeCell ref="AC32:AC33"/>
    <mergeCell ref="Y34:Y35"/>
    <mergeCell ref="AB34:AB35"/>
    <mergeCell ref="AC34:AC35"/>
    <mergeCell ref="Y36:Y37"/>
    <mergeCell ref="AB36:AB37"/>
    <mergeCell ref="AC36:AC37"/>
    <mergeCell ref="Y38:Y39"/>
    <mergeCell ref="AB38:AB39"/>
    <mergeCell ref="AC38:AC39"/>
    <mergeCell ref="Y16:Y17"/>
    <mergeCell ref="AB16:AB17"/>
    <mergeCell ref="AC16:AC17"/>
    <mergeCell ref="Y18:Y19"/>
    <mergeCell ref="AB18:AB19"/>
    <mergeCell ref="AC18:AC19"/>
    <mergeCell ref="Y20:Y21"/>
    <mergeCell ref="AB20:AB21"/>
    <mergeCell ref="AC20:AC21"/>
    <mergeCell ref="Y22:Y23"/>
    <mergeCell ref="AB22:AB23"/>
    <mergeCell ref="AC22:AC23"/>
    <mergeCell ref="Y24:Y25"/>
    <mergeCell ref="AB24:AB25"/>
    <mergeCell ref="AC24:AC25"/>
    <mergeCell ref="Y26:Y27"/>
    <mergeCell ref="AB26:AB27"/>
    <mergeCell ref="AC26:AC27"/>
    <mergeCell ref="D56:D57"/>
    <mergeCell ref="D58:D59"/>
    <mergeCell ref="D60:D61"/>
    <mergeCell ref="D62:D63"/>
    <mergeCell ref="D64:D65"/>
    <mergeCell ref="D66:D67"/>
    <mergeCell ref="D68:D69"/>
    <mergeCell ref="D70:D71"/>
    <mergeCell ref="D72:D73"/>
    <mergeCell ref="D74:D75"/>
    <mergeCell ref="D76:D77"/>
    <mergeCell ref="D78:D79"/>
    <mergeCell ref="D80:D81"/>
    <mergeCell ref="D82:D83"/>
    <mergeCell ref="Y4:Y5"/>
    <mergeCell ref="AB4:AB5"/>
    <mergeCell ref="AC4:AC5"/>
    <mergeCell ref="Y6:Y7"/>
    <mergeCell ref="AB6:AB7"/>
    <mergeCell ref="AC6:AC7"/>
    <mergeCell ref="Y8:Y9"/>
    <mergeCell ref="AB8:AB9"/>
    <mergeCell ref="AC8:AC9"/>
    <mergeCell ref="Y10:Y11"/>
    <mergeCell ref="AB10:AB11"/>
    <mergeCell ref="AC10:AC11"/>
    <mergeCell ref="Y12:Y13"/>
    <mergeCell ref="AB12:AB13"/>
    <mergeCell ref="AC12:AC13"/>
    <mergeCell ref="Y14:Y15"/>
    <mergeCell ref="AB14:AB15"/>
    <mergeCell ref="AC14:AC15"/>
    <mergeCell ref="D22:D23"/>
    <mergeCell ref="D24:D25"/>
    <mergeCell ref="D26:D27"/>
    <mergeCell ref="D28:D29"/>
    <mergeCell ref="D30:D31"/>
    <mergeCell ref="D32:D33"/>
    <mergeCell ref="D34:D35"/>
    <mergeCell ref="D36:D37"/>
    <mergeCell ref="D38:D39"/>
    <mergeCell ref="D40:D41"/>
    <mergeCell ref="D42:D43"/>
    <mergeCell ref="D44:D45"/>
    <mergeCell ref="D46:D47"/>
    <mergeCell ref="D48:D49"/>
    <mergeCell ref="D50:D51"/>
    <mergeCell ref="D52:D53"/>
    <mergeCell ref="D54:D55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A4:A5"/>
    <mergeCell ref="B4:B5"/>
    <mergeCell ref="D4:D5"/>
    <mergeCell ref="A6:A7"/>
    <mergeCell ref="B6:B7"/>
    <mergeCell ref="A8:A9"/>
    <mergeCell ref="B8:B9"/>
    <mergeCell ref="D6:D7"/>
    <mergeCell ref="D8:D9"/>
    <mergeCell ref="D10:D11"/>
    <mergeCell ref="D12:D13"/>
    <mergeCell ref="D14:D15"/>
    <mergeCell ref="D16:D17"/>
    <mergeCell ref="D18:D19"/>
    <mergeCell ref="D20:D21"/>
    <mergeCell ref="A34:A35"/>
    <mergeCell ref="B34:B35"/>
    <mergeCell ref="A36:A37"/>
    <mergeCell ref="B36:B37"/>
    <mergeCell ref="A38:A39"/>
    <mergeCell ref="B38:B39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62:A63"/>
    <mergeCell ref="B62:B63"/>
    <mergeCell ref="A52:A53"/>
    <mergeCell ref="B52:B53"/>
    <mergeCell ref="A54:A55"/>
    <mergeCell ref="B54:B55"/>
    <mergeCell ref="A56:A57"/>
    <mergeCell ref="B56:B57"/>
    <mergeCell ref="A46:A47"/>
    <mergeCell ref="B46:B47"/>
    <mergeCell ref="A48:A49"/>
    <mergeCell ref="B48:B49"/>
    <mergeCell ref="A50:A51"/>
    <mergeCell ref="B50:B51"/>
    <mergeCell ref="A40:A41"/>
    <mergeCell ref="B40:B41"/>
    <mergeCell ref="A42:A43"/>
    <mergeCell ref="B42:B43"/>
    <mergeCell ref="A44:A45"/>
    <mergeCell ref="B44:B45"/>
    <mergeCell ref="A82:A83"/>
    <mergeCell ref="B82:B83"/>
    <mergeCell ref="C2:D2"/>
    <mergeCell ref="T4:T5"/>
    <mergeCell ref="V4:V5"/>
    <mergeCell ref="W4:W5"/>
    <mergeCell ref="T6:T7"/>
    <mergeCell ref="T8:T9"/>
    <mergeCell ref="T10:T11"/>
    <mergeCell ref="T12:T13"/>
    <mergeCell ref="A76:A77"/>
    <mergeCell ref="B76:B77"/>
    <mergeCell ref="A78:A79"/>
    <mergeCell ref="B78:B79"/>
    <mergeCell ref="A80:A81"/>
    <mergeCell ref="B80:B81"/>
    <mergeCell ref="A70:A71"/>
    <mergeCell ref="B70:B71"/>
    <mergeCell ref="A72:A73"/>
    <mergeCell ref="B72:B73"/>
    <mergeCell ref="A74:A75"/>
    <mergeCell ref="B74:B75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T78:T79"/>
    <mergeCell ref="T80:T81"/>
    <mergeCell ref="T82:T83"/>
    <mergeCell ref="V6:V7"/>
    <mergeCell ref="V14:V15"/>
    <mergeCell ref="V22:V23"/>
    <mergeCell ref="V30:V31"/>
    <mergeCell ref="V38:V39"/>
    <mergeCell ref="T62:T63"/>
    <mergeCell ref="T64:T65"/>
    <mergeCell ref="T66:T67"/>
    <mergeCell ref="T68:T69"/>
    <mergeCell ref="T70:T71"/>
    <mergeCell ref="T72:T73"/>
    <mergeCell ref="T50:T51"/>
    <mergeCell ref="T52:T53"/>
    <mergeCell ref="T54:T55"/>
    <mergeCell ref="T56:T57"/>
    <mergeCell ref="T58:T59"/>
    <mergeCell ref="T60:T61"/>
    <mergeCell ref="T38:T39"/>
    <mergeCell ref="T40:T41"/>
    <mergeCell ref="T42:T43"/>
    <mergeCell ref="T44:T45"/>
    <mergeCell ref="V40:V41"/>
    <mergeCell ref="V58:V59"/>
    <mergeCell ref="W14:W15"/>
    <mergeCell ref="V16:V17"/>
    <mergeCell ref="W16:W17"/>
    <mergeCell ref="V18:V19"/>
    <mergeCell ref="W18:W19"/>
    <mergeCell ref="V20:V21"/>
    <mergeCell ref="W20:W21"/>
    <mergeCell ref="W6:W7"/>
    <mergeCell ref="V8:V9"/>
    <mergeCell ref="W8:W9"/>
    <mergeCell ref="V10:V11"/>
    <mergeCell ref="W10:W11"/>
    <mergeCell ref="V12:V13"/>
    <mergeCell ref="W12:W13"/>
    <mergeCell ref="T74:T75"/>
    <mergeCell ref="T76:T77"/>
    <mergeCell ref="T46:T47"/>
    <mergeCell ref="T48:T49"/>
    <mergeCell ref="T26:T27"/>
    <mergeCell ref="T28:T29"/>
    <mergeCell ref="T30:T31"/>
    <mergeCell ref="T32:T33"/>
    <mergeCell ref="T34:T35"/>
    <mergeCell ref="T36:T37"/>
    <mergeCell ref="T14:T15"/>
    <mergeCell ref="T16:T17"/>
    <mergeCell ref="T18:T19"/>
    <mergeCell ref="T20:T21"/>
    <mergeCell ref="T22:T23"/>
    <mergeCell ref="T24:T25"/>
    <mergeCell ref="W22:W23"/>
    <mergeCell ref="W38:W39"/>
    <mergeCell ref="W40:W41"/>
    <mergeCell ref="V42:V43"/>
    <mergeCell ref="W42:W43"/>
    <mergeCell ref="V44:V45"/>
    <mergeCell ref="W44:W45"/>
    <mergeCell ref="W30:W31"/>
    <mergeCell ref="V32:V33"/>
    <mergeCell ref="W32:W33"/>
    <mergeCell ref="V34:V35"/>
    <mergeCell ref="W34:W35"/>
    <mergeCell ref="V36:V37"/>
    <mergeCell ref="W36:W37"/>
    <mergeCell ref="V24:V25"/>
    <mergeCell ref="W24:W25"/>
    <mergeCell ref="V26:V27"/>
    <mergeCell ref="W26:W27"/>
    <mergeCell ref="V28:V29"/>
    <mergeCell ref="W28:W29"/>
    <mergeCell ref="W58:W59"/>
    <mergeCell ref="V60:V61"/>
    <mergeCell ref="W60:W61"/>
    <mergeCell ref="V62:V63"/>
    <mergeCell ref="W62:W63"/>
    <mergeCell ref="V52:V53"/>
    <mergeCell ref="W52:W53"/>
    <mergeCell ref="V54:V55"/>
    <mergeCell ref="W54:W55"/>
    <mergeCell ref="V56:V57"/>
    <mergeCell ref="W56:W57"/>
    <mergeCell ref="V46:V47"/>
    <mergeCell ref="W46:W47"/>
    <mergeCell ref="V48:V49"/>
    <mergeCell ref="W48:W49"/>
    <mergeCell ref="V50:V51"/>
    <mergeCell ref="W50:W51"/>
    <mergeCell ref="S30:S31"/>
    <mergeCell ref="S32:S33"/>
    <mergeCell ref="S34:S35"/>
    <mergeCell ref="R4:R5"/>
    <mergeCell ref="R6:R7"/>
    <mergeCell ref="S4:S5"/>
    <mergeCell ref="S6:S7"/>
    <mergeCell ref="S8:S9"/>
    <mergeCell ref="S10:S11"/>
    <mergeCell ref="S12:S13"/>
    <mergeCell ref="S14:S15"/>
    <mergeCell ref="S16:S17"/>
    <mergeCell ref="V82:V83"/>
    <mergeCell ref="W82:W83"/>
    <mergeCell ref="V76:V77"/>
    <mergeCell ref="W76:W77"/>
    <mergeCell ref="V78:V79"/>
    <mergeCell ref="W78:W79"/>
    <mergeCell ref="V80:V81"/>
    <mergeCell ref="W80:W81"/>
    <mergeCell ref="V70:V71"/>
    <mergeCell ref="W70:W71"/>
    <mergeCell ref="V72:V73"/>
    <mergeCell ref="W72:W73"/>
    <mergeCell ref="V74:V75"/>
    <mergeCell ref="W74:W75"/>
    <mergeCell ref="V64:V65"/>
    <mergeCell ref="W64:W65"/>
    <mergeCell ref="V66:V67"/>
    <mergeCell ref="W66:W67"/>
    <mergeCell ref="V68:V69"/>
    <mergeCell ref="W68:W69"/>
    <mergeCell ref="S72:S73"/>
    <mergeCell ref="S74:S75"/>
    <mergeCell ref="S76:S77"/>
    <mergeCell ref="S78:S79"/>
    <mergeCell ref="S80:S81"/>
    <mergeCell ref="S82:S83"/>
    <mergeCell ref="R8:R9"/>
    <mergeCell ref="R10:R11"/>
    <mergeCell ref="S54:S55"/>
    <mergeCell ref="S56:S57"/>
    <mergeCell ref="S58:S59"/>
    <mergeCell ref="S60:S61"/>
    <mergeCell ref="S62:S63"/>
    <mergeCell ref="S64:S65"/>
    <mergeCell ref="S66:S67"/>
    <mergeCell ref="S68:S69"/>
    <mergeCell ref="S70:S71"/>
    <mergeCell ref="S36:S37"/>
    <mergeCell ref="S38:S39"/>
    <mergeCell ref="S40:S41"/>
    <mergeCell ref="S42:S43"/>
    <mergeCell ref="S44:S45"/>
    <mergeCell ref="S46:S47"/>
    <mergeCell ref="S48:S49"/>
    <mergeCell ref="S50:S51"/>
    <mergeCell ref="S52:S53"/>
    <mergeCell ref="S18:S19"/>
    <mergeCell ref="S20:S21"/>
    <mergeCell ref="S22:S23"/>
    <mergeCell ref="S24:S25"/>
    <mergeCell ref="S26:S27"/>
    <mergeCell ref="S28:S29"/>
    <mergeCell ref="R12:R13"/>
    <mergeCell ref="R14:R15"/>
    <mergeCell ref="R16:R17"/>
    <mergeCell ref="R18:R19"/>
    <mergeCell ref="R20:R21"/>
    <mergeCell ref="R22:R23"/>
    <mergeCell ref="R24:R25"/>
    <mergeCell ref="R26:R27"/>
    <mergeCell ref="R28:R29"/>
    <mergeCell ref="R30:R31"/>
    <mergeCell ref="R32:R33"/>
    <mergeCell ref="R34:R35"/>
    <mergeCell ref="R36:R37"/>
    <mergeCell ref="R38:R39"/>
    <mergeCell ref="R40:R41"/>
    <mergeCell ref="R42:R43"/>
    <mergeCell ref="R44:R45"/>
    <mergeCell ref="R80:R81"/>
    <mergeCell ref="R82:R83"/>
    <mergeCell ref="R46:R47"/>
    <mergeCell ref="R48:R49"/>
    <mergeCell ref="R50:R51"/>
    <mergeCell ref="R52:R53"/>
    <mergeCell ref="R54:R55"/>
    <mergeCell ref="R56:R57"/>
    <mergeCell ref="R58:R59"/>
    <mergeCell ref="R60:R61"/>
    <mergeCell ref="R62:R63"/>
    <mergeCell ref="R64:R65"/>
    <mergeCell ref="R66:R67"/>
    <mergeCell ref="R68:R69"/>
    <mergeCell ref="R70:R71"/>
    <mergeCell ref="R72:R73"/>
    <mergeCell ref="R74:R75"/>
    <mergeCell ref="R76:R77"/>
    <mergeCell ref="R78:R79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activeCell="A10" sqref="A10"/>
    </sheetView>
  </sheetViews>
  <sheetFormatPr defaultRowHeight="14.5"/>
  <cols>
    <col min="1" max="1" width="161.1796875" customWidth="1"/>
  </cols>
  <sheetData>
    <row r="1" spans="1:1">
      <c r="A1" t="s">
        <v>90</v>
      </c>
    </row>
    <row r="2" spans="1:1">
      <c r="A2" t="s">
        <v>96</v>
      </c>
    </row>
    <row r="3" spans="1:1">
      <c r="A3" s="69" t="s">
        <v>87</v>
      </c>
    </row>
    <row r="4" spans="1:1">
      <c r="A4" t="s">
        <v>94</v>
      </c>
    </row>
    <row r="5" spans="1:1">
      <c r="A5" t="s">
        <v>99</v>
      </c>
    </row>
    <row r="6" spans="1:1">
      <c r="A6" t="s">
        <v>95</v>
      </c>
    </row>
    <row r="7" spans="1:1">
      <c r="A7" t="s">
        <v>97</v>
      </c>
    </row>
    <row r="8" spans="1:1">
      <c r="A8" t="s">
        <v>91</v>
      </c>
    </row>
    <row r="9" spans="1:1">
      <c r="A9" t="s">
        <v>89</v>
      </c>
    </row>
    <row r="10" spans="1:1">
      <c r="A10" t="s">
        <v>98</v>
      </c>
    </row>
    <row r="11" spans="1:1">
      <c r="A11" s="69" t="s">
        <v>93</v>
      </c>
    </row>
    <row r="12" spans="1:1">
      <c r="A12" t="s">
        <v>88</v>
      </c>
    </row>
    <row r="13" spans="1:1">
      <c r="A13" t="s">
        <v>92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4</vt:i4>
      </vt:variant>
    </vt:vector>
  </HeadingPairs>
  <TitlesOfParts>
    <vt:vector size="14" baseType="lpstr">
      <vt:lpstr>startovka</vt:lpstr>
      <vt:lpstr>PÚ</vt:lpstr>
      <vt:lpstr>PÚ CTIF</vt:lpstr>
      <vt:lpstr>4x60</vt:lpstr>
      <vt:lpstr>štafeta CTIF</vt:lpstr>
      <vt:lpstr>štafeta dvojic</vt:lpstr>
      <vt:lpstr>výsledky</vt:lpstr>
      <vt:lpstr>stručné výsledky</vt:lpstr>
      <vt:lpstr>výpočty</vt:lpstr>
      <vt:lpstr>Návod k použití</vt:lpstr>
      <vt:lpstr>'stručné výsledky'!Názvy_tisku</vt:lpstr>
      <vt:lpstr>PÚ!Oblast_tisku</vt:lpstr>
      <vt:lpstr>'PÚ CTIF'!Oblast_tisku</vt:lpstr>
      <vt:lpstr>'stručné výsledky'!Oblast_tisku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polasek</dc:creator>
  <cp:lastModifiedBy>Asus</cp:lastModifiedBy>
  <cp:lastPrinted>2026-05-23T14:12:50Z</cp:lastPrinted>
  <dcterms:created xsi:type="dcterms:W3CDTF">2023-05-12T09:24:16Z</dcterms:created>
  <dcterms:modified xsi:type="dcterms:W3CDTF">2026-05-23T14:36:38Z</dcterms:modified>
</cp:coreProperties>
</file>